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2" yWindow="6629" windowWidth="12118" windowHeight="6697" tabRatio="589" activeTab="0"/>
  </bookViews>
  <sheets>
    <sheet name="studia  I stopnia" sheetId="1" r:id="rId1"/>
    <sheet name="ECTS sem" sheetId="2" r:id="rId2"/>
  </sheets>
  <definedNames>
    <definedName name="_xlnm.Print_Area" localSheetId="1">'ECTS sem'!$A$1:$G$219</definedName>
    <definedName name="_xlnm.Print_Area" localSheetId="0">'studia  I stopnia'!$A$3:$AQ$349</definedName>
  </definedNames>
  <calcPr fullCalcOnLoad="1"/>
</workbook>
</file>

<file path=xl/comments1.xml><?xml version="1.0" encoding="utf-8"?>
<comments xmlns="http://schemas.openxmlformats.org/spreadsheetml/2006/main">
  <authors>
    <author>darek</author>
  </authors>
  <commentList>
    <comment ref="V20" authorId="0">
      <text>
        <r>
          <rPr>
            <b/>
            <sz val="10"/>
            <rFont val="Tahoma"/>
            <family val="2"/>
          </rPr>
          <t>1</t>
        </r>
      </text>
    </comment>
    <comment ref="Z20" authorId="0">
      <text>
        <r>
          <rPr>
            <b/>
            <sz val="10"/>
            <rFont val="Tahoma"/>
            <family val="2"/>
          </rPr>
          <t>1</t>
        </r>
      </text>
    </comment>
    <comment ref="AD20" authorId="0">
      <text>
        <r>
          <rPr>
            <b/>
            <sz val="10"/>
            <rFont val="Tahoma"/>
            <family val="2"/>
          </rPr>
          <t>1</t>
        </r>
      </text>
    </comment>
    <comment ref="AH20" authorId="0">
      <text>
        <r>
          <rPr>
            <b/>
            <sz val="10"/>
            <rFont val="Tahoma"/>
            <family val="2"/>
          </rPr>
          <t>1</t>
        </r>
      </text>
    </comment>
    <comment ref="AL20" authorId="0">
      <text>
        <r>
          <rPr>
            <b/>
            <sz val="10"/>
            <rFont val="Tahoma"/>
            <family val="2"/>
          </rPr>
          <t>1</t>
        </r>
      </text>
    </comment>
    <comment ref="AP20" authorId="0">
      <text>
        <r>
          <rPr>
            <b/>
            <sz val="10"/>
            <rFont val="Tahoma"/>
            <family val="2"/>
          </rPr>
          <t>1</t>
        </r>
      </text>
    </comment>
    <comment ref="L21" authorId="0">
      <text>
        <r>
          <rPr>
            <b/>
            <sz val="10"/>
            <rFont val="Tahoma"/>
            <family val="2"/>
          </rPr>
          <t>2</t>
        </r>
      </text>
    </comment>
    <comment ref="M21" authorId="0">
      <text>
        <r>
          <rPr>
            <b/>
            <sz val="10"/>
            <rFont val="Tahoma"/>
            <family val="2"/>
          </rPr>
          <t>2</t>
        </r>
      </text>
    </comment>
    <comment ref="X21" authorId="0">
      <text>
        <r>
          <rPr>
            <b/>
            <sz val="10"/>
            <rFont val="Tahoma"/>
            <family val="2"/>
          </rPr>
          <t>1</t>
        </r>
      </text>
    </comment>
    <comment ref="Y21" authorId="0">
      <text>
        <r>
          <rPr>
            <b/>
            <sz val="10"/>
            <rFont val="Tahoma"/>
            <family val="2"/>
          </rPr>
          <t>1</t>
        </r>
      </text>
    </comment>
    <comment ref="AM184" authorId="0">
      <text>
        <r>
          <rPr>
            <b/>
            <sz val="10"/>
            <rFont val="Tahoma"/>
            <family val="2"/>
          </rPr>
          <t>6</t>
        </r>
      </text>
    </comment>
    <comment ref="AQ184" authorId="0">
      <text>
        <r>
          <rPr>
            <b/>
            <sz val="10"/>
            <rFont val="Tahoma"/>
            <family val="2"/>
          </rPr>
          <t>9</t>
        </r>
      </text>
    </comment>
    <comment ref="L70" authorId="0">
      <text>
        <r>
          <rPr>
            <b/>
            <sz val="10"/>
            <rFont val="Tahoma"/>
            <family val="2"/>
          </rPr>
          <t>2</t>
        </r>
      </text>
    </comment>
    <comment ref="R70" authorId="0">
      <text>
        <r>
          <rPr>
            <b/>
            <sz val="10"/>
            <rFont val="Tahoma"/>
            <family val="2"/>
          </rPr>
          <t>2</t>
        </r>
      </text>
    </comment>
    <comment ref="P63" authorId="0">
      <text>
        <r>
          <rPr>
            <b/>
            <sz val="10"/>
            <rFont val="Tahoma"/>
            <family val="2"/>
          </rPr>
          <t>5</t>
        </r>
      </text>
    </comment>
    <comment ref="Q63" authorId="0">
      <text>
        <r>
          <rPr>
            <b/>
            <sz val="10"/>
            <rFont val="Tahoma"/>
            <family val="2"/>
          </rPr>
          <t>2</t>
        </r>
      </text>
    </comment>
    <comment ref="T63" authorId="0">
      <text>
        <r>
          <rPr>
            <b/>
            <sz val="10"/>
            <rFont val="Tahoma"/>
            <family val="2"/>
          </rPr>
          <t>3</t>
        </r>
      </text>
    </comment>
    <comment ref="U63" authorId="0">
      <text>
        <r>
          <rPr>
            <b/>
            <sz val="10"/>
            <rFont val="Tahoma"/>
            <family val="2"/>
          </rPr>
          <t>1</t>
        </r>
      </text>
    </comment>
    <comment ref="L63" authorId="0">
      <text>
        <r>
          <rPr>
            <b/>
            <sz val="10"/>
            <rFont val="Tahoma"/>
            <family val="2"/>
          </rPr>
          <t>5</t>
        </r>
      </text>
    </comment>
    <comment ref="M63" authorId="0">
      <text>
        <r>
          <rPr>
            <b/>
            <sz val="10"/>
            <rFont val="Tahoma"/>
            <family val="2"/>
          </rPr>
          <t>4</t>
        </r>
      </text>
    </comment>
    <comment ref="Q64" authorId="0">
      <text>
        <r>
          <rPr>
            <b/>
            <sz val="10"/>
            <rFont val="Tahoma"/>
            <family val="2"/>
          </rPr>
          <t>2</t>
        </r>
      </text>
    </comment>
    <comment ref="V64" authorId="0">
      <text>
        <r>
          <rPr>
            <b/>
            <sz val="10"/>
            <rFont val="Tahoma"/>
            <family val="2"/>
          </rPr>
          <t>1</t>
        </r>
      </text>
    </comment>
    <comment ref="Q65" authorId="0">
      <text>
        <r>
          <rPr>
            <b/>
            <sz val="10"/>
            <rFont val="Tahoma"/>
            <family val="2"/>
          </rPr>
          <t>2</t>
        </r>
      </text>
    </comment>
    <comment ref="U65" authorId="0">
      <text>
        <r>
          <rPr>
            <b/>
            <sz val="10"/>
            <rFont val="Tahoma"/>
            <family val="2"/>
          </rPr>
          <t>1</t>
        </r>
      </text>
    </comment>
    <comment ref="V65" authorId="0">
      <text>
        <r>
          <rPr>
            <b/>
            <sz val="10"/>
            <rFont val="Tahoma"/>
            <family val="2"/>
          </rPr>
          <t>2</t>
        </r>
      </text>
    </comment>
    <comment ref="Z65" authorId="0">
      <text>
        <r>
          <rPr>
            <b/>
            <sz val="10"/>
            <rFont val="Tahoma"/>
            <family val="2"/>
          </rPr>
          <t>2</t>
        </r>
      </text>
    </comment>
    <comment ref="T66" authorId="0">
      <text>
        <r>
          <rPr>
            <b/>
            <sz val="10"/>
            <rFont val="Tahoma"/>
            <family val="2"/>
          </rPr>
          <t>1</t>
        </r>
      </text>
    </comment>
    <comment ref="U66" authorId="0">
      <text>
        <r>
          <rPr>
            <b/>
            <sz val="10"/>
            <rFont val="Tahoma"/>
            <family val="2"/>
          </rPr>
          <t>1</t>
        </r>
      </text>
    </comment>
    <comment ref="Z66" authorId="0">
      <text>
        <r>
          <rPr>
            <b/>
            <sz val="10"/>
            <rFont val="Tahoma"/>
            <family val="2"/>
          </rPr>
          <t>1</t>
        </r>
      </text>
    </comment>
    <comment ref="AD67" authorId="0">
      <text>
        <r>
          <rPr>
            <b/>
            <sz val="10"/>
            <rFont val="Tahoma"/>
            <family val="2"/>
          </rPr>
          <t>1</t>
        </r>
      </text>
    </comment>
    <comment ref="Y67" authorId="0">
      <text>
        <r>
          <rPr>
            <b/>
            <sz val="10"/>
            <rFont val="Tahoma"/>
            <family val="2"/>
          </rPr>
          <t>1</t>
        </r>
      </text>
    </comment>
    <comment ref="X67" authorId="0">
      <text>
        <r>
          <rPr>
            <b/>
            <sz val="10"/>
            <rFont val="Tahoma"/>
            <family val="2"/>
          </rPr>
          <t>2</t>
        </r>
      </text>
    </comment>
    <comment ref="S69" authorId="0">
      <text>
        <r>
          <rPr>
            <b/>
            <sz val="10"/>
            <rFont val="Tahoma"/>
            <family val="2"/>
          </rPr>
          <t>2</t>
        </r>
      </text>
    </comment>
    <comment ref="AN71" authorId="0">
      <text>
        <r>
          <rPr>
            <b/>
            <sz val="10"/>
            <rFont val="Tahoma"/>
            <family val="2"/>
          </rPr>
          <t>1</t>
        </r>
      </text>
    </comment>
    <comment ref="AO71" authorId="0">
      <text>
        <r>
          <rPr>
            <b/>
            <sz val="10"/>
            <rFont val="Tahoma"/>
            <family val="2"/>
          </rPr>
          <t>1</t>
        </r>
      </text>
    </comment>
    <comment ref="AN72" authorId="0">
      <text>
        <r>
          <rPr>
            <b/>
            <sz val="10"/>
            <rFont val="Tahoma"/>
            <family val="2"/>
          </rPr>
          <t>1</t>
        </r>
      </text>
    </comment>
    <comment ref="AD73" authorId="0">
      <text>
        <r>
          <rPr>
            <b/>
            <sz val="10"/>
            <rFont val="Tahoma"/>
            <family val="2"/>
          </rPr>
          <t>2</t>
        </r>
      </text>
    </comment>
    <comment ref="Z73" authorId="0">
      <text>
        <r>
          <rPr>
            <b/>
            <sz val="10"/>
            <rFont val="Tahoma"/>
            <family val="2"/>
          </rPr>
          <t>2</t>
        </r>
      </text>
    </comment>
    <comment ref="L74" authorId="0">
      <text>
        <r>
          <rPr>
            <b/>
            <sz val="10"/>
            <rFont val="Tahoma"/>
            <family val="2"/>
          </rPr>
          <t>1</t>
        </r>
      </text>
    </comment>
    <comment ref="L68" authorId="0">
      <text>
        <r>
          <rPr>
            <b/>
            <sz val="10"/>
            <rFont val="Tahoma"/>
            <family val="2"/>
          </rPr>
          <t>3</t>
        </r>
      </text>
    </comment>
    <comment ref="O68" authorId="0">
      <text>
        <r>
          <rPr>
            <b/>
            <sz val="10"/>
            <rFont val="Tahoma"/>
            <family val="2"/>
          </rPr>
          <t>3</t>
        </r>
      </text>
    </comment>
    <comment ref="P69" authorId="0">
      <text>
        <r>
          <rPr>
            <b/>
            <sz val="10"/>
            <rFont val="Tahoma"/>
            <family val="2"/>
          </rPr>
          <t>4</t>
        </r>
      </text>
    </comment>
    <comment ref="P64" authorId="0">
      <text>
        <r>
          <rPr>
            <b/>
            <sz val="10"/>
            <rFont val="Tahoma"/>
            <family val="2"/>
          </rPr>
          <t>4</t>
        </r>
      </text>
    </comment>
    <comment ref="T64" authorId="0">
      <text>
        <r>
          <rPr>
            <b/>
            <sz val="10"/>
            <rFont val="Tahoma"/>
            <family val="2"/>
          </rPr>
          <t>3</t>
        </r>
      </text>
    </comment>
    <comment ref="P65" authorId="0">
      <text>
        <r>
          <rPr>
            <b/>
            <sz val="10"/>
            <rFont val="Tahoma"/>
            <family val="2"/>
          </rPr>
          <t>3</t>
        </r>
      </text>
    </comment>
    <comment ref="T65" authorId="0">
      <text>
        <r>
          <rPr>
            <b/>
            <sz val="10"/>
            <rFont val="Tahoma"/>
            <family val="2"/>
          </rPr>
          <t>3</t>
        </r>
      </text>
    </comment>
    <comment ref="X73" authorId="0">
      <text>
        <r>
          <rPr>
            <b/>
            <sz val="10"/>
            <rFont val="Tahoma"/>
            <family val="2"/>
          </rPr>
          <t>2</t>
        </r>
      </text>
    </comment>
    <comment ref="X116" authorId="0">
      <text>
        <r>
          <rPr>
            <b/>
            <sz val="10"/>
            <rFont val="Tahoma"/>
            <family val="2"/>
          </rPr>
          <t>2</t>
        </r>
      </text>
    </comment>
    <comment ref="Y116" authorId="0">
      <text>
        <r>
          <rPr>
            <b/>
            <sz val="10"/>
            <rFont val="Tahoma"/>
            <family val="2"/>
          </rPr>
          <t>2</t>
        </r>
      </text>
    </comment>
    <comment ref="AB116" authorId="0">
      <text>
        <r>
          <rPr>
            <b/>
            <sz val="10"/>
            <rFont val="Tahoma"/>
            <family val="2"/>
          </rPr>
          <t>3</t>
        </r>
      </text>
    </comment>
    <comment ref="AC116" authorId="0">
      <text>
        <r>
          <rPr>
            <b/>
            <sz val="10"/>
            <rFont val="Tahoma"/>
            <family val="2"/>
          </rPr>
          <t>1</t>
        </r>
      </text>
    </comment>
    <comment ref="AD116" authorId="0">
      <text>
        <r>
          <rPr>
            <b/>
            <sz val="10"/>
            <rFont val="Tahoma"/>
            <family val="2"/>
          </rPr>
          <t>2</t>
        </r>
      </text>
    </comment>
    <comment ref="AE116" authorId="0">
      <text>
        <r>
          <rPr>
            <b/>
            <sz val="10"/>
            <rFont val="Tahoma"/>
            <family val="2"/>
          </rPr>
          <t>2</t>
        </r>
      </text>
    </comment>
    <comment ref="AH116" authorId="0">
      <text>
        <r>
          <rPr>
            <b/>
            <sz val="10"/>
            <rFont val="Tahoma"/>
            <family val="2"/>
          </rPr>
          <t>1</t>
        </r>
      </text>
    </comment>
    <comment ref="AI116" authorId="0">
      <text>
        <r>
          <rPr>
            <b/>
            <sz val="10"/>
            <rFont val="Tahoma"/>
            <family val="2"/>
          </rPr>
          <t>1</t>
        </r>
      </text>
    </comment>
    <comment ref="AD117" authorId="0">
      <text>
        <r>
          <rPr>
            <b/>
            <sz val="10"/>
            <rFont val="Tahoma"/>
            <family val="2"/>
          </rPr>
          <t>1</t>
        </r>
      </text>
    </comment>
    <comment ref="L118" authorId="0">
      <text>
        <r>
          <rPr>
            <b/>
            <sz val="10"/>
            <rFont val="Tahoma"/>
            <family val="2"/>
          </rPr>
          <t>2</t>
        </r>
      </text>
    </comment>
    <comment ref="M118" authorId="0">
      <text>
        <r>
          <rPr>
            <b/>
            <sz val="10"/>
            <rFont val="Tahoma"/>
            <family val="2"/>
          </rPr>
          <t>2</t>
        </r>
      </text>
    </comment>
    <comment ref="T119" authorId="0">
      <text>
        <r>
          <rPr>
            <b/>
            <sz val="10"/>
            <rFont val="Tahoma"/>
            <family val="2"/>
          </rPr>
          <t>1</t>
        </r>
      </text>
    </comment>
    <comment ref="T120" authorId="0">
      <text>
        <r>
          <rPr>
            <b/>
            <sz val="10"/>
            <rFont val="Tahoma"/>
            <family val="2"/>
          </rPr>
          <t>3</t>
        </r>
      </text>
    </comment>
    <comment ref="T121" authorId="0">
      <text>
        <r>
          <rPr>
            <b/>
            <sz val="10"/>
            <rFont val="Tahoma"/>
            <family val="2"/>
          </rPr>
          <t>3</t>
        </r>
      </text>
    </comment>
    <comment ref="V120" authorId="0">
      <text>
        <r>
          <rPr>
            <b/>
            <sz val="10"/>
            <rFont val="Tahoma"/>
            <family val="2"/>
          </rPr>
          <t>2</t>
        </r>
      </text>
    </comment>
    <comment ref="X119" authorId="0">
      <text>
        <r>
          <rPr>
            <b/>
            <sz val="10"/>
            <rFont val="Tahoma"/>
            <family val="2"/>
          </rPr>
          <t>3</t>
        </r>
      </text>
    </comment>
    <comment ref="Y119" authorId="0">
      <text>
        <r>
          <rPr>
            <b/>
            <sz val="10"/>
            <rFont val="Tahoma"/>
            <family val="2"/>
          </rPr>
          <t>2</t>
        </r>
      </text>
    </comment>
    <comment ref="Z119" authorId="0">
      <text>
        <r>
          <rPr>
            <b/>
            <sz val="10"/>
            <rFont val="Tahoma"/>
            <family val="2"/>
          </rPr>
          <t>2</t>
        </r>
      </text>
    </comment>
    <comment ref="Z121" authorId="0">
      <text>
        <r>
          <rPr>
            <b/>
            <sz val="10"/>
            <rFont val="Tahoma"/>
            <family val="2"/>
          </rPr>
          <t>2</t>
        </r>
      </text>
    </comment>
    <comment ref="AB122" authorId="0">
      <text>
        <r>
          <rPr>
            <b/>
            <sz val="10"/>
            <rFont val="Tahoma"/>
            <family val="2"/>
          </rPr>
          <t>3</t>
        </r>
      </text>
    </comment>
    <comment ref="AC122" authorId="0">
      <text>
        <r>
          <rPr>
            <b/>
            <sz val="10"/>
            <rFont val="Tahoma"/>
            <family val="2"/>
          </rPr>
          <t>1</t>
        </r>
      </text>
    </comment>
    <comment ref="AH122" authorId="0">
      <text>
        <r>
          <rPr>
            <b/>
            <sz val="10"/>
            <rFont val="Tahoma"/>
            <family val="2"/>
          </rPr>
          <t>2</t>
        </r>
      </text>
    </comment>
    <comment ref="AH123" authorId="0">
      <text>
        <r>
          <rPr>
            <b/>
            <sz val="10"/>
            <rFont val="Tahoma"/>
            <family val="2"/>
          </rPr>
          <t>1</t>
        </r>
      </text>
    </comment>
    <comment ref="AF123" authorId="0">
      <text>
        <r>
          <rPr>
            <b/>
            <sz val="10"/>
            <rFont val="Tahoma"/>
            <family val="2"/>
          </rPr>
          <t>1</t>
        </r>
      </text>
    </comment>
    <comment ref="AN124" authorId="0">
      <text>
        <r>
          <rPr>
            <b/>
            <sz val="10"/>
            <rFont val="Tahoma"/>
            <family val="2"/>
          </rPr>
          <t>1</t>
        </r>
      </text>
    </comment>
    <comment ref="AP124" authorId="0">
      <text>
        <r>
          <rPr>
            <b/>
            <sz val="10"/>
            <rFont val="Tahoma"/>
            <family val="2"/>
          </rPr>
          <t>1</t>
        </r>
      </text>
    </comment>
    <comment ref="AP125" authorId="0">
      <text>
        <r>
          <rPr>
            <b/>
            <sz val="10"/>
            <rFont val="Tahoma"/>
            <family val="2"/>
          </rPr>
          <t>1</t>
        </r>
      </text>
    </comment>
    <comment ref="AN125" authorId="0">
      <text>
        <r>
          <rPr>
            <b/>
            <sz val="10"/>
            <rFont val="Tahoma"/>
            <family val="2"/>
          </rPr>
          <t>1</t>
        </r>
      </text>
    </comment>
    <comment ref="AL126" authorId="0">
      <text>
        <r>
          <rPr>
            <b/>
            <sz val="10"/>
            <rFont val="Tahoma"/>
            <family val="2"/>
          </rPr>
          <t>2</t>
        </r>
      </text>
    </comment>
    <comment ref="AF126" authorId="0">
      <text>
        <r>
          <rPr>
            <b/>
            <sz val="10"/>
            <rFont val="Tahoma"/>
            <family val="2"/>
          </rPr>
          <t>2</t>
        </r>
      </text>
    </comment>
    <comment ref="AB127" authorId="0">
      <text>
        <r>
          <rPr>
            <b/>
            <sz val="10"/>
            <rFont val="Tahoma"/>
            <family val="2"/>
          </rPr>
          <t>2</t>
        </r>
      </text>
    </comment>
    <comment ref="AC127" authorId="0">
      <text>
        <r>
          <rPr>
            <b/>
            <sz val="10"/>
            <rFont val="Tahoma"/>
            <family val="2"/>
          </rPr>
          <t>1</t>
        </r>
      </text>
    </comment>
    <comment ref="AH127" authorId="0">
      <text>
        <r>
          <rPr>
            <b/>
            <sz val="10"/>
            <rFont val="Tahoma"/>
            <family val="2"/>
          </rPr>
          <t>2</t>
        </r>
      </text>
    </comment>
    <comment ref="AB128" authorId="0">
      <text>
        <r>
          <rPr>
            <b/>
            <sz val="10"/>
            <rFont val="Tahoma"/>
            <family val="2"/>
          </rPr>
          <t>1</t>
        </r>
      </text>
    </comment>
    <comment ref="AD128" authorId="0">
      <text>
        <r>
          <rPr>
            <b/>
            <sz val="10"/>
            <rFont val="Tahoma"/>
            <family val="2"/>
          </rPr>
          <t>1</t>
        </r>
      </text>
    </comment>
    <comment ref="AF129" authorId="0">
      <text>
        <r>
          <rPr>
            <b/>
            <sz val="10"/>
            <rFont val="Tahoma"/>
            <family val="2"/>
          </rPr>
          <t>2</t>
        </r>
      </text>
    </comment>
    <comment ref="AH129" authorId="0">
      <text>
        <r>
          <rPr>
            <b/>
            <sz val="10"/>
            <rFont val="Tahoma"/>
            <family val="2"/>
          </rPr>
          <t>2</t>
        </r>
      </text>
    </comment>
    <comment ref="AB130" authorId="0">
      <text>
        <r>
          <rPr>
            <b/>
            <sz val="10"/>
            <rFont val="Tahoma"/>
            <family val="2"/>
          </rPr>
          <t>1</t>
        </r>
      </text>
    </comment>
    <comment ref="AB131" authorId="0">
      <text>
        <r>
          <rPr>
            <b/>
            <sz val="10"/>
            <rFont val="Tahoma"/>
            <family val="2"/>
          </rPr>
          <t>2</t>
        </r>
      </text>
    </comment>
    <comment ref="AD130" authorId="0">
      <text>
        <r>
          <rPr>
            <b/>
            <sz val="10"/>
            <rFont val="Tahoma"/>
            <family val="2"/>
          </rPr>
          <t>1</t>
        </r>
      </text>
    </comment>
    <comment ref="AD131" authorId="0">
      <text>
        <r>
          <rPr>
            <b/>
            <sz val="10"/>
            <rFont val="Tahoma"/>
            <family val="2"/>
          </rPr>
          <t>1</t>
        </r>
      </text>
    </comment>
    <comment ref="AF131" authorId="0">
      <text>
        <r>
          <rPr>
            <b/>
            <sz val="10"/>
            <rFont val="Tahoma"/>
            <family val="2"/>
          </rPr>
          <t>2</t>
        </r>
      </text>
    </comment>
    <comment ref="AH131" authorId="0">
      <text>
        <r>
          <rPr>
            <b/>
            <sz val="10"/>
            <rFont val="Tahoma"/>
            <family val="2"/>
          </rPr>
          <t>1</t>
        </r>
      </text>
    </comment>
    <comment ref="AI131" authorId="0">
      <text>
        <r>
          <rPr>
            <b/>
            <sz val="10"/>
            <rFont val="Tahoma"/>
            <family val="2"/>
          </rPr>
          <t>1</t>
        </r>
      </text>
    </comment>
    <comment ref="AJ132" authorId="0">
      <text>
        <r>
          <rPr>
            <b/>
            <sz val="10"/>
            <rFont val="Tahoma"/>
            <family val="2"/>
          </rPr>
          <t>2</t>
        </r>
      </text>
    </comment>
    <comment ref="AM132" authorId="0">
      <text>
        <r>
          <rPr>
            <b/>
            <sz val="10"/>
            <rFont val="Tahoma"/>
            <family val="2"/>
          </rPr>
          <t>1</t>
        </r>
      </text>
    </comment>
    <comment ref="AP133" authorId="0">
      <text>
        <r>
          <rPr>
            <b/>
            <sz val="10"/>
            <rFont val="Tahoma"/>
            <family val="2"/>
          </rPr>
          <t>1</t>
        </r>
      </text>
    </comment>
    <comment ref="AF172" authorId="0">
      <text>
        <r>
          <rPr>
            <b/>
            <sz val="10"/>
            <rFont val="Tahoma"/>
            <family val="2"/>
          </rPr>
          <t>1</t>
        </r>
      </text>
    </comment>
    <comment ref="AF173" authorId="0">
      <text>
        <r>
          <rPr>
            <b/>
            <sz val="10"/>
            <rFont val="Tahoma"/>
            <family val="2"/>
          </rPr>
          <t>2</t>
        </r>
      </text>
    </comment>
    <comment ref="AH172" authorId="0">
      <text>
        <r>
          <rPr>
            <b/>
            <sz val="10"/>
            <rFont val="Tahoma"/>
            <family val="2"/>
          </rPr>
          <t>1</t>
        </r>
      </text>
    </comment>
    <comment ref="AH173" authorId="0">
      <text>
        <r>
          <rPr>
            <b/>
            <sz val="10"/>
            <rFont val="Tahoma"/>
            <family val="2"/>
          </rPr>
          <t>1</t>
        </r>
      </text>
    </comment>
    <comment ref="AJ174" authorId="0">
      <text>
        <r>
          <rPr>
            <b/>
            <sz val="10"/>
            <rFont val="Tahoma"/>
            <family val="2"/>
          </rPr>
          <t>2</t>
        </r>
      </text>
    </comment>
    <comment ref="AJ175" authorId="0">
      <text>
        <r>
          <rPr>
            <b/>
            <sz val="10"/>
            <rFont val="Tahoma"/>
            <family val="2"/>
          </rPr>
          <t>2</t>
        </r>
      </text>
    </comment>
    <comment ref="AJ176" authorId="0">
      <text>
        <r>
          <rPr>
            <b/>
            <sz val="10"/>
            <rFont val="Tahoma"/>
            <family val="2"/>
          </rPr>
          <t>2</t>
        </r>
      </text>
    </comment>
    <comment ref="AJ177" authorId="0">
      <text>
        <r>
          <rPr>
            <b/>
            <sz val="10"/>
            <rFont val="Tahoma"/>
            <family val="2"/>
          </rPr>
          <t>1</t>
        </r>
      </text>
    </comment>
    <comment ref="AJ178" authorId="0">
      <text>
        <r>
          <rPr>
            <b/>
            <sz val="10"/>
            <rFont val="Tahoma"/>
            <family val="2"/>
          </rPr>
          <t>2</t>
        </r>
      </text>
    </comment>
    <comment ref="AF182" authorId="0">
      <text>
        <r>
          <rPr>
            <b/>
            <sz val="10"/>
            <rFont val="Tahoma"/>
            <family val="2"/>
          </rPr>
          <t>1</t>
        </r>
      </text>
    </comment>
    <comment ref="AK177" authorId="0">
      <text>
        <r>
          <rPr>
            <b/>
            <sz val="10"/>
            <rFont val="Tahoma"/>
            <family val="2"/>
          </rPr>
          <t>1</t>
        </r>
      </text>
    </comment>
    <comment ref="AL176" authorId="0">
      <text>
        <r>
          <rPr>
            <b/>
            <sz val="10"/>
            <rFont val="Tahoma"/>
            <family val="2"/>
          </rPr>
          <t>1</t>
        </r>
      </text>
    </comment>
    <comment ref="AL175" authorId="0">
      <text>
        <r>
          <rPr>
            <b/>
            <sz val="10"/>
            <rFont val="Tahoma"/>
            <family val="2"/>
          </rPr>
          <t>1</t>
        </r>
      </text>
    </comment>
    <comment ref="AL174" authorId="0">
      <text>
        <r>
          <rPr>
            <b/>
            <sz val="10"/>
            <rFont val="Tahoma"/>
            <family val="2"/>
          </rPr>
          <t>1</t>
        </r>
      </text>
    </comment>
    <comment ref="AN179" authorId="0">
      <text>
        <r>
          <rPr>
            <b/>
            <sz val="10"/>
            <rFont val="Tahoma"/>
            <family val="2"/>
          </rPr>
          <t>1</t>
        </r>
      </text>
    </comment>
    <comment ref="AN180" authorId="0">
      <text>
        <r>
          <rPr>
            <b/>
            <sz val="10"/>
            <rFont val="Tahoma"/>
            <family val="2"/>
          </rPr>
          <t>1</t>
        </r>
      </text>
    </comment>
    <comment ref="AN181" authorId="0">
      <text>
        <r>
          <rPr>
            <b/>
            <sz val="10"/>
            <rFont val="Tahoma"/>
            <family val="2"/>
          </rPr>
          <t>1</t>
        </r>
      </text>
    </comment>
    <comment ref="AM183" authorId="0">
      <text>
        <r>
          <rPr>
            <b/>
            <sz val="10"/>
            <rFont val="Tahoma"/>
            <family val="2"/>
          </rPr>
          <t>1</t>
        </r>
      </text>
    </comment>
    <comment ref="AP181" authorId="0">
      <text>
        <r>
          <rPr>
            <b/>
            <sz val="10"/>
            <rFont val="Tahoma"/>
            <family val="2"/>
          </rPr>
          <t>1</t>
        </r>
      </text>
    </comment>
    <comment ref="AQ181" authorId="0">
      <text>
        <r>
          <rPr>
            <b/>
            <sz val="10"/>
            <rFont val="Tahoma"/>
            <family val="2"/>
          </rPr>
          <t>1</t>
        </r>
      </text>
    </comment>
    <comment ref="AP180" authorId="0">
      <text>
        <r>
          <rPr>
            <b/>
            <sz val="10"/>
            <rFont val="Tahoma"/>
            <family val="2"/>
          </rPr>
          <t>1</t>
        </r>
      </text>
    </comment>
    <comment ref="AO179" authorId="0">
      <text>
        <r>
          <rPr>
            <b/>
            <sz val="10"/>
            <rFont val="Tahoma"/>
            <family val="2"/>
          </rPr>
          <t>0.5</t>
        </r>
      </text>
    </comment>
    <comment ref="AQ179" authorId="0">
      <text>
        <r>
          <rPr>
            <b/>
            <sz val="10"/>
            <rFont val="Tahoma"/>
            <family val="2"/>
          </rPr>
          <t>0.5</t>
        </r>
      </text>
    </comment>
    <comment ref="AP178" authorId="0">
      <text>
        <r>
          <rPr>
            <b/>
            <sz val="10"/>
            <rFont val="Tahoma"/>
            <family val="2"/>
          </rPr>
          <t>1</t>
        </r>
      </text>
    </comment>
    <comment ref="AP177" authorId="0">
      <text>
        <r>
          <rPr>
            <b/>
            <sz val="10"/>
            <rFont val="Tahoma"/>
            <family val="2"/>
          </rPr>
          <t>1</t>
        </r>
      </text>
    </comment>
    <comment ref="AM234" authorId="0">
      <text>
        <r>
          <rPr>
            <b/>
            <sz val="10"/>
            <rFont val="Tahoma"/>
            <family val="2"/>
          </rPr>
          <t>6</t>
        </r>
      </text>
    </comment>
    <comment ref="AM280" authorId="0">
      <text>
        <r>
          <rPr>
            <b/>
            <sz val="10"/>
            <rFont val="Tahoma"/>
            <family val="2"/>
          </rPr>
          <t>6</t>
        </r>
      </text>
    </comment>
    <comment ref="AM325" authorId="0">
      <text>
        <r>
          <rPr>
            <b/>
            <sz val="10"/>
            <rFont val="Tahoma"/>
            <family val="2"/>
          </rPr>
          <t>6</t>
        </r>
      </text>
    </comment>
    <comment ref="AQ234" authorId="0">
      <text>
        <r>
          <rPr>
            <b/>
            <sz val="10"/>
            <rFont val="Tahoma"/>
            <family val="2"/>
          </rPr>
          <t>9</t>
        </r>
      </text>
    </comment>
    <comment ref="AQ280" authorId="0">
      <text>
        <r>
          <rPr>
            <b/>
            <sz val="10"/>
            <rFont val="Tahoma"/>
            <family val="2"/>
          </rPr>
          <t>9</t>
        </r>
      </text>
    </comment>
    <comment ref="AQ325" authorId="0">
      <text>
        <r>
          <rPr>
            <b/>
            <sz val="10"/>
            <rFont val="Tahoma"/>
            <family val="2"/>
          </rPr>
          <t>9</t>
        </r>
      </text>
    </comment>
    <comment ref="AF224" authorId="0">
      <text>
        <r>
          <rPr>
            <b/>
            <sz val="10"/>
            <rFont val="Tahoma"/>
            <family val="2"/>
          </rPr>
          <t>3</t>
        </r>
      </text>
    </comment>
    <comment ref="AF225" authorId="0">
      <text>
        <r>
          <rPr>
            <b/>
            <sz val="10"/>
            <rFont val="Tahoma"/>
            <family val="2"/>
          </rPr>
          <t>1</t>
        </r>
      </text>
    </comment>
    <comment ref="AH225" authorId="0">
      <text>
        <r>
          <rPr>
            <b/>
            <sz val="10"/>
            <rFont val="Tahoma"/>
            <family val="2"/>
          </rPr>
          <t>1</t>
        </r>
      </text>
    </comment>
    <comment ref="AJ223" authorId="0">
      <text>
        <r>
          <rPr>
            <b/>
            <sz val="10"/>
            <rFont val="Tahoma"/>
            <family val="2"/>
          </rPr>
          <t>1</t>
        </r>
      </text>
    </comment>
    <comment ref="AL223" authorId="0">
      <text>
        <r>
          <rPr>
            <b/>
            <sz val="10"/>
            <rFont val="Tahoma"/>
            <family val="2"/>
          </rPr>
          <t>1</t>
        </r>
      </text>
    </comment>
    <comment ref="AN223" authorId="0">
      <text>
        <r>
          <rPr>
            <b/>
            <sz val="10"/>
            <rFont val="Tahoma"/>
            <family val="2"/>
          </rPr>
          <t>1</t>
        </r>
      </text>
    </comment>
    <comment ref="AQ223" authorId="0">
      <text>
        <r>
          <rPr>
            <b/>
            <sz val="10"/>
            <rFont val="Tahoma"/>
            <family val="2"/>
          </rPr>
          <t>1</t>
        </r>
      </text>
    </comment>
    <comment ref="AJ226" authorId="0">
      <text>
        <r>
          <rPr>
            <b/>
            <sz val="10"/>
            <rFont val="Tahoma"/>
            <family val="2"/>
          </rPr>
          <t>3</t>
        </r>
      </text>
    </comment>
    <comment ref="AJ227" authorId="0">
      <text>
        <r>
          <rPr>
            <b/>
            <sz val="10"/>
            <rFont val="Tahoma"/>
            <family val="2"/>
          </rPr>
          <t>2</t>
        </r>
      </text>
    </comment>
    <comment ref="AJ228" authorId="0">
      <text>
        <r>
          <rPr>
            <b/>
            <sz val="10"/>
            <rFont val="Tahoma"/>
            <family val="2"/>
          </rPr>
          <t>1</t>
        </r>
      </text>
    </comment>
    <comment ref="AJ229" authorId="0">
      <text>
        <r>
          <rPr>
            <b/>
            <sz val="10"/>
            <rFont val="Tahoma"/>
            <family val="2"/>
          </rPr>
          <t>1</t>
        </r>
      </text>
    </comment>
    <comment ref="AM233" authorId="0">
      <text>
        <r>
          <rPr>
            <b/>
            <sz val="10"/>
            <rFont val="Tahoma"/>
            <family val="2"/>
          </rPr>
          <t>1</t>
        </r>
      </text>
    </comment>
    <comment ref="AM229" authorId="0">
      <text>
        <r>
          <rPr>
            <b/>
            <sz val="10"/>
            <rFont val="Tahoma"/>
            <family val="2"/>
          </rPr>
          <t>1</t>
        </r>
      </text>
    </comment>
    <comment ref="AM228" authorId="0">
      <text>
        <r>
          <rPr>
            <b/>
            <sz val="10"/>
            <rFont val="Tahoma"/>
            <family val="2"/>
          </rPr>
          <t>1</t>
        </r>
      </text>
    </comment>
    <comment ref="AM226" authorId="0">
      <text>
        <r>
          <rPr>
            <b/>
            <sz val="10"/>
            <rFont val="Tahoma"/>
            <family val="2"/>
          </rPr>
          <t>2</t>
        </r>
      </text>
    </comment>
    <comment ref="AP226" authorId="0">
      <text>
        <r>
          <rPr>
            <b/>
            <sz val="10"/>
            <rFont val="Tahoma"/>
            <family val="2"/>
          </rPr>
          <t>1</t>
        </r>
      </text>
    </comment>
    <comment ref="AQ227" authorId="0">
      <text>
        <r>
          <rPr>
            <b/>
            <sz val="10"/>
            <rFont val="Tahoma"/>
            <family val="2"/>
          </rPr>
          <t>1</t>
        </r>
      </text>
    </comment>
    <comment ref="AN230" authorId="0">
      <text>
        <r>
          <rPr>
            <b/>
            <sz val="10"/>
            <rFont val="Tahoma"/>
            <family val="2"/>
          </rPr>
          <t>1</t>
        </r>
      </text>
    </comment>
    <comment ref="AN231" authorId="0">
      <text>
        <r>
          <rPr>
            <b/>
            <sz val="10"/>
            <rFont val="Tahoma"/>
            <family val="2"/>
          </rPr>
          <t>1</t>
        </r>
      </text>
    </comment>
    <comment ref="AP230" authorId="0">
      <text>
        <r>
          <rPr>
            <b/>
            <sz val="10"/>
            <rFont val="Tahoma"/>
            <family val="2"/>
          </rPr>
          <t>1</t>
        </r>
      </text>
    </comment>
    <comment ref="AQ230" authorId="0">
      <text>
        <r>
          <rPr>
            <b/>
            <sz val="10"/>
            <rFont val="Tahoma"/>
            <family val="2"/>
          </rPr>
          <t>1</t>
        </r>
      </text>
    </comment>
    <comment ref="AQ231" authorId="0">
      <text>
        <r>
          <rPr>
            <b/>
            <sz val="10"/>
            <rFont val="Tahoma"/>
            <family val="2"/>
          </rPr>
          <t>1</t>
        </r>
      </text>
    </comment>
    <comment ref="AF274" authorId="0">
      <text>
        <r>
          <rPr>
            <b/>
            <sz val="10"/>
            <rFont val="Tahoma"/>
            <family val="2"/>
          </rPr>
          <t>4</t>
        </r>
      </text>
    </comment>
    <comment ref="AH274" authorId="0">
      <text>
        <r>
          <rPr>
            <b/>
            <sz val="10"/>
            <rFont val="Tahoma"/>
            <family val="2"/>
          </rPr>
          <t>3</t>
        </r>
      </text>
    </comment>
    <comment ref="AJ276" authorId="0">
      <text>
        <r>
          <rPr>
            <b/>
            <sz val="10"/>
            <rFont val="Tahoma"/>
            <family val="2"/>
          </rPr>
          <t>2</t>
        </r>
      </text>
    </comment>
    <comment ref="AJ277" authorId="0">
      <text>
        <r>
          <rPr>
            <b/>
            <sz val="10"/>
            <rFont val="Tahoma"/>
            <family val="2"/>
          </rPr>
          <t>3</t>
        </r>
      </text>
    </comment>
    <comment ref="AJ278" authorId="0">
      <text>
        <r>
          <rPr>
            <b/>
            <sz val="10"/>
            <rFont val="Tahoma"/>
            <family val="2"/>
          </rPr>
          <t>2</t>
        </r>
      </text>
    </comment>
    <comment ref="AK277" authorId="0">
      <text>
        <r>
          <rPr>
            <b/>
            <sz val="10"/>
            <rFont val="Tahoma"/>
            <family val="2"/>
          </rPr>
          <t>1</t>
        </r>
      </text>
    </comment>
    <comment ref="AL277" authorId="0">
      <text>
        <r>
          <rPr>
            <b/>
            <sz val="10"/>
            <rFont val="Tahoma"/>
            <family val="2"/>
          </rPr>
          <t>1</t>
        </r>
      </text>
    </comment>
    <comment ref="AL278" authorId="0">
      <text>
        <r>
          <rPr>
            <b/>
            <sz val="10"/>
            <rFont val="Tahoma"/>
            <family val="2"/>
          </rPr>
          <t>2</t>
        </r>
      </text>
    </comment>
    <comment ref="AM279" authorId="0">
      <text>
        <r>
          <rPr>
            <b/>
            <sz val="10"/>
            <rFont val="Tahoma"/>
            <family val="2"/>
          </rPr>
          <t>1</t>
        </r>
      </text>
    </comment>
    <comment ref="AM276" authorId="0">
      <text>
        <r>
          <rPr>
            <b/>
            <sz val="10"/>
            <rFont val="Tahoma"/>
            <family val="2"/>
          </rPr>
          <t>2</t>
        </r>
      </text>
    </comment>
    <comment ref="AN275" authorId="0">
      <text>
        <r>
          <rPr>
            <b/>
            <sz val="10"/>
            <rFont val="Tahoma"/>
            <family val="2"/>
          </rPr>
          <t>2</t>
        </r>
      </text>
    </comment>
    <comment ref="AN273" authorId="0">
      <text>
        <r>
          <rPr>
            <b/>
            <sz val="10"/>
            <rFont val="Tahoma"/>
            <family val="2"/>
          </rPr>
          <t>3</t>
        </r>
      </text>
    </comment>
    <comment ref="AO273" authorId="0">
      <text>
        <r>
          <rPr>
            <b/>
            <sz val="10"/>
            <rFont val="Tahoma"/>
            <family val="2"/>
          </rPr>
          <t>1</t>
        </r>
      </text>
    </comment>
    <comment ref="AP273" authorId="0">
      <text>
        <r>
          <rPr>
            <b/>
            <sz val="10"/>
            <rFont val="Tahoma"/>
            <family val="2"/>
          </rPr>
          <t>1</t>
        </r>
      </text>
    </comment>
    <comment ref="AP275" authorId="0">
      <text>
        <r>
          <rPr>
            <b/>
            <sz val="10"/>
            <rFont val="Tahoma"/>
            <family val="2"/>
          </rPr>
          <t>1</t>
        </r>
      </text>
    </comment>
    <comment ref="AQ275" authorId="0">
      <text>
        <r>
          <rPr>
            <b/>
            <sz val="10"/>
            <rFont val="Tahoma"/>
            <family val="2"/>
          </rPr>
          <t>1</t>
        </r>
      </text>
    </comment>
    <comment ref="AF319" authorId="0">
      <text>
        <r>
          <rPr>
            <b/>
            <sz val="10"/>
            <rFont val="Tahoma"/>
            <family val="2"/>
          </rPr>
          <t>3</t>
        </r>
      </text>
    </comment>
    <comment ref="AH319" authorId="0">
      <text>
        <r>
          <rPr>
            <b/>
            <sz val="10"/>
            <rFont val="Tahoma"/>
            <family val="2"/>
          </rPr>
          <t>2</t>
        </r>
      </text>
    </comment>
    <comment ref="AI319" authorId="0">
      <text>
        <r>
          <rPr>
            <b/>
            <sz val="10"/>
            <rFont val="Tahoma"/>
            <family val="2"/>
          </rPr>
          <t>2</t>
        </r>
      </text>
    </comment>
    <comment ref="AJ320" authorId="0">
      <text>
        <r>
          <rPr>
            <b/>
            <sz val="10"/>
            <rFont val="Tahoma"/>
            <family val="2"/>
          </rPr>
          <t>3</t>
        </r>
      </text>
    </comment>
    <comment ref="AJ321" authorId="0">
      <text>
        <r>
          <rPr>
            <b/>
            <sz val="10"/>
            <rFont val="Tahoma"/>
            <family val="2"/>
          </rPr>
          <t>3</t>
        </r>
      </text>
    </comment>
    <comment ref="AJ322" authorId="0">
      <text>
        <r>
          <rPr>
            <b/>
            <sz val="10"/>
            <rFont val="Tahoma"/>
            <family val="2"/>
          </rPr>
          <t>3</t>
        </r>
      </text>
    </comment>
    <comment ref="AL321" authorId="0">
      <text>
        <r>
          <rPr>
            <b/>
            <sz val="10"/>
            <rFont val="Tahoma"/>
            <family val="2"/>
          </rPr>
          <t>2</t>
        </r>
      </text>
    </comment>
    <comment ref="AM320" authorId="0">
      <text>
        <r>
          <rPr>
            <b/>
            <sz val="10"/>
            <rFont val="Tahoma"/>
            <family val="2"/>
          </rPr>
          <t>2</t>
        </r>
      </text>
    </comment>
    <comment ref="AM324" authorId="0">
      <text>
        <r>
          <rPr>
            <b/>
            <sz val="10"/>
            <rFont val="Tahoma"/>
            <family val="2"/>
          </rPr>
          <t>1</t>
        </r>
      </text>
    </comment>
    <comment ref="AN322" authorId="0">
      <text>
        <r>
          <rPr>
            <b/>
            <sz val="10"/>
            <rFont val="Tahoma"/>
            <family val="2"/>
          </rPr>
          <t>2</t>
        </r>
      </text>
    </comment>
    <comment ref="AN323" authorId="0">
      <text>
        <r>
          <rPr>
            <b/>
            <sz val="10"/>
            <rFont val="Tahoma"/>
            <family val="2"/>
          </rPr>
          <t>3</t>
        </r>
      </text>
    </comment>
    <comment ref="AP322" authorId="0">
      <text>
        <r>
          <rPr>
            <b/>
            <sz val="10"/>
            <rFont val="Tahoma"/>
            <family val="2"/>
          </rPr>
          <t>1</t>
        </r>
      </text>
    </comment>
    <comment ref="AQ322" authorId="0">
      <text>
        <r>
          <rPr>
            <b/>
            <sz val="10"/>
            <rFont val="Tahoma"/>
            <family val="2"/>
          </rPr>
          <t>1</t>
        </r>
      </text>
    </comment>
    <comment ref="AP323" authorId="0">
      <text>
        <r>
          <rPr>
            <b/>
            <sz val="10"/>
            <rFont val="Tahoma"/>
            <family val="2"/>
          </rPr>
          <t>1</t>
        </r>
      </text>
    </comment>
    <comment ref="AQ323" authorId="0">
      <text>
        <r>
          <rPr>
            <b/>
            <sz val="10"/>
            <rFont val="Tahoma"/>
            <family val="2"/>
          </rPr>
          <t>1</t>
        </r>
      </text>
    </comment>
    <comment ref="AF232" authorId="0">
      <text>
        <r>
          <rPr>
            <b/>
            <sz val="10"/>
            <rFont val="Tahoma"/>
            <family val="2"/>
          </rPr>
          <t>1</t>
        </r>
      </text>
    </comment>
    <comment ref="AI232" authorId="0">
      <text>
        <r>
          <rPr>
            <b/>
            <sz val="10"/>
            <rFont val="Tahoma"/>
            <family val="2"/>
          </rPr>
          <t>1</t>
        </r>
      </text>
    </comment>
    <comment ref="AI182" authorId="0">
      <text>
        <r>
          <rPr>
            <b/>
            <sz val="10"/>
            <rFont val="Tahoma"/>
            <family val="2"/>
          </rPr>
          <t>1</t>
        </r>
      </text>
    </comment>
  </commentList>
</comments>
</file>

<file path=xl/sharedStrings.xml><?xml version="1.0" encoding="utf-8"?>
<sst xmlns="http://schemas.openxmlformats.org/spreadsheetml/2006/main" count="1711" uniqueCount="214">
  <si>
    <t>ZATWIERDZAM</t>
  </si>
  <si>
    <t>KIERUNEK:</t>
  </si>
  <si>
    <t>PROREKTOR</t>
  </si>
  <si>
    <t>SPECJALNOŚĆ:</t>
  </si>
  <si>
    <t>ds. Dydaktycznych  i  Studenckich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</si>
  <si>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</si>
  <si>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</si>
  <si>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</si>
  <si>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</si>
  <si>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</si>
  <si>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</si>
  <si>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</si>
  <si>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egza-mi-nów</t>
  </si>
  <si>
    <t>zali-czeń</t>
  </si>
  <si>
    <t>W</t>
  </si>
  <si>
    <t>Ć</t>
  </si>
  <si>
    <t xml:space="preserve">L </t>
  </si>
  <si>
    <t>L</t>
  </si>
  <si>
    <t>A.</t>
  </si>
  <si>
    <t>PRZEDMIOTY  OGÓLNE</t>
  </si>
  <si>
    <t>1.</t>
  </si>
  <si>
    <t>2.</t>
  </si>
  <si>
    <t>3.</t>
  </si>
  <si>
    <t>4.</t>
  </si>
  <si>
    <t>5.</t>
  </si>
  <si>
    <t xml:space="preserve">RAZEM     </t>
  </si>
  <si>
    <t>PODSUMOWANIE  ARKUSZA  1</t>
  </si>
  <si>
    <t xml:space="preserve">Liczba:  </t>
  </si>
  <si>
    <t>egzaminów</t>
  </si>
  <si>
    <t>zaliczeń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</si>
  <si>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</si>
  <si>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</si>
  <si>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</si>
  <si>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</si>
  <si>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</si>
  <si>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</si>
  <si>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</si>
  <si>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</si>
  <si>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</si>
  <si>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</si>
  <si>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</si>
  <si>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</si>
  <si>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ARKUSZ 1</t>
  </si>
  <si>
    <t>Pozycja     planu</t>
  </si>
  <si>
    <t>B.</t>
  </si>
  <si>
    <t>PRZEDMIOTY  PODSTAWOWE</t>
  </si>
  <si>
    <t>6.</t>
  </si>
  <si>
    <t>7.</t>
  </si>
  <si>
    <t>8.</t>
  </si>
  <si>
    <t>9.</t>
  </si>
  <si>
    <t>10.</t>
  </si>
  <si>
    <t>PODSUMOWANIE  ARKUSZA  1+2</t>
  </si>
  <si>
    <t>ARKUSZ 2</t>
  </si>
  <si>
    <t>C.</t>
  </si>
  <si>
    <t>PRZEDMIOTY  KIERUNKOWE</t>
  </si>
  <si>
    <t>PODSUMOWANIE  ARKUSZA  1+2+3</t>
  </si>
  <si>
    <t>ARKUSZ 3</t>
  </si>
  <si>
    <t>ARKUSZ 4</t>
  </si>
  <si>
    <t>P / S</t>
  </si>
  <si>
    <t>PRZEDMIOTY SPECJALNOŚCIOWE</t>
  </si>
  <si>
    <t>PODSUMOWANIE  ARKUSZA  1+2+3+4</t>
  </si>
  <si>
    <t>UWAGI:</t>
  </si>
  <si>
    <t xml:space="preserve">IM. J. i J. ŚNIADECKICH </t>
  </si>
  <si>
    <t>w BYDGOSZCZY</t>
  </si>
  <si>
    <t>P/S</t>
  </si>
  <si>
    <t xml:space="preserve"> - egzamin</t>
  </si>
  <si>
    <t>pkt. ECTS</t>
  </si>
  <si>
    <t>UNIWERSYTET TECHNOLOGICZNO-PRZYRODNICZY</t>
  </si>
  <si>
    <t>SUMA</t>
  </si>
  <si>
    <t>Wydział:</t>
  </si>
  <si>
    <t>Kierunek:</t>
  </si>
  <si>
    <t>Specjalność:</t>
  </si>
  <si>
    <t>Forma studiów:</t>
  </si>
  <si>
    <t>FORMA STUDIÓW:</t>
  </si>
  <si>
    <t>POZIOM STUDIÓW:</t>
  </si>
  <si>
    <t>Poziom studiów:</t>
  </si>
  <si>
    <t xml:space="preserve">Obowiązuje od roku akademickiego: </t>
  </si>
  <si>
    <t>Załącznik nr 1</t>
  </si>
  <si>
    <t>WYDZIAŁ MECHANICZNY</t>
  </si>
  <si>
    <t>MECHANIKA I BUDOWA MASZYN</t>
  </si>
  <si>
    <t>Matematyka</t>
  </si>
  <si>
    <t>Fizyka</t>
  </si>
  <si>
    <t>Mechanika techniczna - statyka i wytrzymałość materiałów</t>
  </si>
  <si>
    <t>Mechanika techniczna - kinematyka i dynamika</t>
  </si>
  <si>
    <t>Mechanika techniczna - podstawy dynamiki maszyn</t>
  </si>
  <si>
    <t>Grafika inżynierska - geometria wykreślna</t>
  </si>
  <si>
    <t>Grafika inżynierska - rysunek techniczny</t>
  </si>
  <si>
    <t>Technologia informacyjna</t>
  </si>
  <si>
    <t>11.</t>
  </si>
  <si>
    <t>12.</t>
  </si>
  <si>
    <t>13.</t>
  </si>
  <si>
    <t>14.</t>
  </si>
  <si>
    <t>15.</t>
  </si>
  <si>
    <t>16.</t>
  </si>
  <si>
    <t>17.</t>
  </si>
  <si>
    <t>18.</t>
  </si>
  <si>
    <t>Podstawy konstrukcji maszyn</t>
  </si>
  <si>
    <t>CAD</t>
  </si>
  <si>
    <t>Maszynoznawstwo</t>
  </si>
  <si>
    <t>Metaloznawstwo i podstawy obróbki cieplnej</t>
  </si>
  <si>
    <t>Materiały niemetalowe</t>
  </si>
  <si>
    <t>Miernictwo i systemy pomiarowe</t>
  </si>
  <si>
    <t>Podstawy elektrotechniki i elektroniki</t>
  </si>
  <si>
    <t>Pneumatyka i hydraulika</t>
  </si>
  <si>
    <t>Ochrona środowiska</t>
  </si>
  <si>
    <t>Organizacja i zarządzanie</t>
  </si>
  <si>
    <t>Wynalazczość i ochrona patentowa</t>
  </si>
  <si>
    <t>Podstawy diagnostyki maszyn</t>
  </si>
  <si>
    <t>Podstawy eksploatacji maszyn</t>
  </si>
  <si>
    <t xml:space="preserve">Automatyka i robotyka </t>
  </si>
  <si>
    <t>Termodynamika techniczna</t>
  </si>
  <si>
    <t>Mechanika płynów</t>
  </si>
  <si>
    <t>Techniki wytwarzania - obróbka skrawaniem</t>
  </si>
  <si>
    <t>Techniki wytwarzania - obrabiarki</t>
  </si>
  <si>
    <t>Techniki wytwarzania - przetwórstwo tworzyw sztucznych</t>
  </si>
  <si>
    <t>Technologia maszyn</t>
  </si>
  <si>
    <t>Technologia budowy maszyn</t>
  </si>
  <si>
    <t>Techniki wytwarzania - odlewnictwo</t>
  </si>
  <si>
    <t>Techniki wytwarzania - obróbka plastyczna</t>
  </si>
  <si>
    <t>Techniki wytwarzania - obróbka cieplna</t>
  </si>
  <si>
    <t>Techniki wytwarzania - inżynieria spajania</t>
  </si>
  <si>
    <t>Projektowanie procesów technologicznych</t>
  </si>
  <si>
    <t>CAM</t>
  </si>
  <si>
    <t>Systemy zapewnienia jakości</t>
  </si>
  <si>
    <t>Praca przejściowa</t>
  </si>
  <si>
    <t>Seminarium dyplomowe</t>
  </si>
  <si>
    <t>D.1.</t>
  </si>
  <si>
    <t>MECHANICZNY</t>
  </si>
  <si>
    <t>D.2.</t>
  </si>
  <si>
    <t>Tribologia</t>
  </si>
  <si>
    <t>Napęd i sterowanie obrabiarek</t>
  </si>
  <si>
    <t>Elastyczne systemy produkcyjne i roboty przemysłowe</t>
  </si>
  <si>
    <t>Zespoły i elementy obrabiarek</t>
  </si>
  <si>
    <t>Kinematyka i dynamika obrabiarek</t>
  </si>
  <si>
    <t>Sterowanie komputerowe obrabiarek skrawających</t>
  </si>
  <si>
    <t>D.3.</t>
  </si>
  <si>
    <t>Eksploatacja i niezawodnośc maszyn</t>
  </si>
  <si>
    <t>Budowa pojazdów</t>
  </si>
  <si>
    <t>Diagnostyka pojazdów</t>
  </si>
  <si>
    <t>Metodyka badań eksploatacyjnych</t>
  </si>
  <si>
    <t>Technologia napraw</t>
  </si>
  <si>
    <t>Komputerowe wspomaganie sterowania systemem eksploatacji</t>
  </si>
  <si>
    <t>D.4.</t>
  </si>
  <si>
    <t>Teoria i konstrukcja maszyn chemicznych  i spożywczych</t>
  </si>
  <si>
    <t>Technika opakowań i przechowalnictwo</t>
  </si>
  <si>
    <t>Zarys technologii przemysłu chemicznego i spożywczego</t>
  </si>
  <si>
    <t>Eksploatacja maszyn chemicznych i spożywczych</t>
  </si>
  <si>
    <t>Gospodarka energetyczna, wodna i ściekowa</t>
  </si>
  <si>
    <t>Ergonomia i BHP</t>
  </si>
  <si>
    <t>Studentów obowiązuje uczestnictwo na wszystkich rodzajach zajęć dydaktycznych objętych planem.</t>
  </si>
  <si>
    <t>ARKUSZ 5</t>
  </si>
  <si>
    <t>ARKUSZ 6</t>
  </si>
  <si>
    <t>ARKUSZ 7</t>
  </si>
  <si>
    <t>1. TECHNOLOGIA MASZYN</t>
  </si>
  <si>
    <t>2. OBRABIARKI I URZĄDZENIA TECHNOLOGICZNE</t>
  </si>
  <si>
    <t>3. EKSPLOATACJA MASZYN I POJAZDÓW</t>
  </si>
  <si>
    <t>4. MASZYNY I URZĄDZENIA PRZEMYSŁU CHEMICZNEGO I SPOŻYWCZEGO</t>
  </si>
  <si>
    <t>STUDIA PIERWSZEGO STOPNIA (4-LETNIE)</t>
  </si>
  <si>
    <t>STUDIA NIESTACJONARNE</t>
  </si>
  <si>
    <t xml:space="preserve">Plan nr </t>
  </si>
  <si>
    <t>Lp.</t>
  </si>
  <si>
    <t>SEMESTR I</t>
  </si>
  <si>
    <t>w</t>
  </si>
  <si>
    <t>ćw</t>
  </si>
  <si>
    <t>l</t>
  </si>
  <si>
    <t>p</t>
  </si>
  <si>
    <t>ECTS</t>
  </si>
  <si>
    <t>BHP i ergonomia</t>
  </si>
  <si>
    <t>suma</t>
  </si>
  <si>
    <t>SEMESTR II</t>
  </si>
  <si>
    <t>SEMESTR III</t>
  </si>
  <si>
    <t>SEMESTR IV</t>
  </si>
  <si>
    <t>SEMESTR VI sp. 1</t>
  </si>
  <si>
    <t>SEMESTR VII sp. 1</t>
  </si>
  <si>
    <t>SEMESTR VIII sp. 1</t>
  </si>
  <si>
    <t>SEMESTR VI sp. 2</t>
  </si>
  <si>
    <t>SEMESTR VII sp. 2</t>
  </si>
  <si>
    <t>SEMESTR VIII sp. 2</t>
  </si>
  <si>
    <t>SEMESTR VI sp. 3</t>
  </si>
  <si>
    <t>SEMESTR VII sp. 3</t>
  </si>
  <si>
    <t>SEMESTR VIII sp. 3</t>
  </si>
  <si>
    <t>Mechanika techniczna- statystyka i wytrzymałośc materiałów</t>
  </si>
  <si>
    <t>SEMESTR V</t>
  </si>
  <si>
    <t>SEMESTR VI sp. 4</t>
  </si>
  <si>
    <t>SEMESTR VII sp. 4</t>
  </si>
  <si>
    <t>SEMESTR VIII sp. 4</t>
  </si>
  <si>
    <t>Liczba godzin w semestrze (semestr I - VIII po 8 zjazdów/semestr)</t>
  </si>
  <si>
    <t>Studentów obowiązuje napisanie i obrona pracy dyplomowej oraz zdanie egzaminu dyplomowego (15 pkt ECTS).</t>
  </si>
  <si>
    <t>STUDIA PIERWSZEGO STOPNIA (4-LETNIE - INŻYNIERSKIE)</t>
  </si>
  <si>
    <t>PODSUMOWANIE  ARKUSZA  1+2+3+5</t>
  </si>
  <si>
    <t>PODSUMOWANIE  ARKUSZA  1+2+3+6</t>
  </si>
  <si>
    <t>PODSUMOWANIE  ARKUSZA  1+2+3+7</t>
  </si>
  <si>
    <t>Bydgoszcz dn. ……………………………..</t>
  </si>
  <si>
    <r>
      <t xml:space="preserve">sem. </t>
    </r>
    <r>
      <rPr>
        <b/>
        <sz val="10"/>
        <rFont val="Cambria"/>
        <family val="0"/>
      </rPr>
      <t>I</t>
    </r>
  </si>
  <si>
    <r>
      <t>sem.</t>
    </r>
    <r>
      <rPr>
        <b/>
        <sz val="10"/>
        <rFont val="Cambria"/>
        <family val="0"/>
      </rPr>
      <t xml:space="preserve"> II</t>
    </r>
  </si>
  <si>
    <r>
      <t>sem.</t>
    </r>
    <r>
      <rPr>
        <b/>
        <sz val="10"/>
        <rFont val="Cambria"/>
        <family val="0"/>
      </rPr>
      <t xml:space="preserve"> III</t>
    </r>
  </si>
  <si>
    <r>
      <t>sem.</t>
    </r>
    <r>
      <rPr>
        <b/>
        <sz val="10"/>
        <rFont val="Cambria"/>
        <family val="0"/>
      </rPr>
      <t xml:space="preserve"> IV</t>
    </r>
  </si>
  <si>
    <r>
      <t xml:space="preserve">sem. </t>
    </r>
    <r>
      <rPr>
        <b/>
        <sz val="10"/>
        <rFont val="Cambria"/>
        <family val="0"/>
      </rPr>
      <t>V</t>
    </r>
  </si>
  <si>
    <r>
      <t xml:space="preserve">sem. </t>
    </r>
    <r>
      <rPr>
        <b/>
        <sz val="10"/>
        <rFont val="Cambria"/>
        <family val="0"/>
      </rPr>
      <t>VI</t>
    </r>
  </si>
  <si>
    <r>
      <t xml:space="preserve">sem. </t>
    </r>
    <r>
      <rPr>
        <b/>
        <sz val="10"/>
        <rFont val="Cambria"/>
        <family val="0"/>
      </rPr>
      <t>VII</t>
    </r>
  </si>
  <si>
    <r>
      <t xml:space="preserve">sem. </t>
    </r>
    <r>
      <rPr>
        <b/>
        <sz val="10"/>
        <rFont val="Cambria"/>
        <family val="0"/>
      </rPr>
      <t>VIII</t>
    </r>
  </si>
  <si>
    <r>
      <t>Język obcy</t>
    </r>
    <r>
      <rPr>
        <vertAlign val="superscript"/>
        <sz val="12"/>
        <rFont val="Cambria"/>
        <family val="0"/>
      </rPr>
      <t xml:space="preserve"> (3)</t>
    </r>
  </si>
  <si>
    <r>
      <t xml:space="preserve">Studentów obowiązuje zaliczenie </t>
    </r>
    <r>
      <rPr>
        <b/>
        <sz val="12"/>
        <rFont val="Cambria"/>
        <family val="0"/>
      </rPr>
      <t xml:space="preserve">4 tygodniowej praktyki zawodowej </t>
    </r>
    <r>
      <rPr>
        <sz val="12"/>
        <rFont val="Cambria"/>
        <family val="0"/>
      </rPr>
      <t>po IV semestrze. Z praktyki mogą być zwolnione osoby pracujące zawodowo zgodnie z kierunkiem (4 pkt ECTS).</t>
    </r>
  </si>
  <si>
    <r>
      <t>Język obcy</t>
    </r>
    <r>
      <rPr>
        <sz val="12"/>
        <rFont val="Cambria"/>
        <family val="0"/>
      </rPr>
      <t xml:space="preserve"> do wyboru spośród: 1. Język angielski, 2. Język niemiecki, 3. Język rosyjski.</t>
    </r>
  </si>
  <si>
    <r>
      <t xml:space="preserve">Przedmioty humanistyczne </t>
    </r>
    <r>
      <rPr>
        <sz val="12"/>
        <rFont val="Cambria"/>
        <family val="0"/>
      </rPr>
      <t>do wyboru spośród:  w semestrze I: 1. Ekonomia, 2. Logika, 3. Socjologia ogólna; w semestrze IV: 1. Elementy prawa, 2. Filozofia, 3. Filozofia techniki.</t>
    </r>
  </si>
  <si>
    <r>
      <t xml:space="preserve">Język obcy </t>
    </r>
    <r>
      <rPr>
        <vertAlign val="superscript"/>
        <sz val="12"/>
        <rFont val="Cambria"/>
        <family val="0"/>
      </rPr>
      <t>(4)</t>
    </r>
  </si>
  <si>
    <r>
      <t xml:space="preserve">Przedmioty humanistyczne do wyboru </t>
    </r>
    <r>
      <rPr>
        <vertAlign val="superscript"/>
        <sz val="12"/>
        <rFont val="Cambria"/>
        <family val="0"/>
      </rPr>
      <t>(4)</t>
    </r>
  </si>
  <si>
    <r>
      <t xml:space="preserve">Język obcy </t>
    </r>
    <r>
      <rPr>
        <vertAlign val="superscript"/>
        <sz val="12"/>
        <rFont val="Cambria"/>
        <family val="0"/>
      </rPr>
      <t>(3)</t>
    </r>
  </si>
  <si>
    <t>II</t>
  </si>
  <si>
    <t>2009/2010</t>
  </si>
  <si>
    <t>PLAN  STUDIÓW  NR II</t>
  </si>
  <si>
    <r>
      <t xml:space="preserve">Obowiązuje od roku akademickiego: </t>
    </r>
    <r>
      <rPr>
        <b/>
        <sz val="12"/>
        <rFont val="Cambria"/>
        <family val="0"/>
      </rPr>
      <t>2009/2010</t>
    </r>
  </si>
  <si>
    <t>Użytkowanie maszyn chemicznych i spożywczych</t>
  </si>
  <si>
    <t>Mechanika techniczna- statyka i wytrzymałośc materiałów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</si>
</sst>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0.000%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ahoma"/>
      <family val="2"/>
    </font>
    <font>
      <sz val="10"/>
      <name val="Cambria"/>
      <family val="0"/>
    </font>
    <font>
      <sz val="12"/>
      <name val="Cambria"/>
      <family val="0"/>
    </font>
    <font>
      <b/>
      <sz val="12"/>
      <name val="Cambria"/>
      <family val="0"/>
    </font>
    <font>
      <i/>
      <sz val="12"/>
      <name val="Cambria"/>
      <family val="0"/>
    </font>
    <font>
      <sz val="12"/>
      <color indexed="8"/>
      <name val="Cambria"/>
      <family val="0"/>
    </font>
    <font>
      <sz val="11"/>
      <name val="Cambria"/>
      <family val="0"/>
    </font>
    <font>
      <b/>
      <sz val="10"/>
      <name val="Cambria"/>
      <family val="0"/>
    </font>
    <font>
      <b/>
      <sz val="11"/>
      <name val="Cambria"/>
      <family val="0"/>
    </font>
    <font>
      <sz val="18"/>
      <name val="Cambria"/>
      <family val="0"/>
    </font>
    <font>
      <b/>
      <sz val="28"/>
      <name val="Cambria"/>
      <family val="0"/>
    </font>
    <font>
      <sz val="9"/>
      <name val="Cambria"/>
      <family val="0"/>
    </font>
    <font>
      <vertAlign val="superscript"/>
      <sz val="12"/>
      <name val="Cambria"/>
      <family val="0"/>
    </font>
    <font>
      <b/>
      <sz val="9"/>
      <name val="Cambria"/>
      <family val="0"/>
    </font>
    <font>
      <sz val="11"/>
      <color indexed="10"/>
      <name val="Cambria"/>
      <family val="0"/>
    </font>
    <font>
      <b/>
      <sz val="11"/>
      <color indexed="10"/>
      <name val="Cambria"/>
      <family val="0"/>
    </font>
    <font>
      <b/>
      <sz val="12"/>
      <color indexed="10"/>
      <name val="Cambria"/>
      <family val="0"/>
    </font>
    <font>
      <sz val="12"/>
      <color indexed="10"/>
      <name val="Cambria"/>
      <family val="0"/>
    </font>
    <font>
      <sz val="9.5"/>
      <name val="Cambri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4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25" borderId="16" xfId="0" applyFont="1" applyFill="1" applyBorder="1" applyAlignment="1" applyProtection="1">
      <alignment horizontal="center" vertical="center"/>
      <protection locked="0"/>
    </xf>
    <xf numFmtId="0" fontId="5" fillId="25" borderId="18" xfId="0" applyFont="1" applyFill="1" applyBorder="1" applyAlignment="1" applyProtection="1">
      <alignment horizontal="left" vertical="center"/>
      <protection locked="0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24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24" borderId="32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4" fillId="26" borderId="43" xfId="0" applyFont="1" applyFill="1" applyBorder="1" applyAlignment="1" applyProtection="1">
      <alignment vertical="center"/>
      <protection locked="0"/>
    </xf>
    <xf numFmtId="0" fontId="4" fillId="26" borderId="44" xfId="0" applyFont="1" applyFill="1" applyBorder="1" applyAlignment="1" applyProtection="1">
      <alignment horizontal="center" vertical="center"/>
      <protection locked="0"/>
    </xf>
    <xf numFmtId="0" fontId="4" fillId="26" borderId="45" xfId="0" applyFont="1" applyFill="1" applyBorder="1" applyAlignment="1" applyProtection="1">
      <alignment horizontal="center" vertical="center"/>
      <protection locked="0"/>
    </xf>
    <xf numFmtId="0" fontId="4" fillId="26" borderId="46" xfId="0" applyFont="1" applyFill="1" applyBorder="1" applyAlignment="1" applyProtection="1">
      <alignment horizontal="center" vertical="center"/>
      <protection locked="0"/>
    </xf>
    <xf numFmtId="0" fontId="4" fillId="26" borderId="47" xfId="0" applyFont="1" applyFill="1" applyBorder="1" applyAlignment="1" applyProtection="1">
      <alignment horizontal="center" vertical="center"/>
      <protection locked="0"/>
    </xf>
    <xf numFmtId="0" fontId="4" fillId="26" borderId="48" xfId="0" applyFont="1" applyFill="1" applyBorder="1" applyAlignment="1" applyProtection="1">
      <alignment horizontal="center" vertical="center"/>
      <protection locked="0"/>
    </xf>
    <xf numFmtId="0" fontId="4" fillId="26" borderId="49" xfId="0" applyFont="1" applyFill="1" applyBorder="1" applyAlignment="1" applyProtection="1">
      <alignment vertical="center"/>
      <protection locked="0"/>
    </xf>
    <xf numFmtId="0" fontId="4" fillId="26" borderId="49" xfId="0" applyFont="1" applyFill="1" applyBorder="1" applyAlignment="1" applyProtection="1">
      <alignment horizontal="center" vertical="center"/>
      <protection locked="0"/>
    </xf>
    <xf numFmtId="0" fontId="4" fillId="26" borderId="14" xfId="0" applyFont="1" applyFill="1" applyBorder="1" applyAlignment="1" applyProtection="1">
      <alignment horizontal="center" vertical="center"/>
      <protection locked="0"/>
    </xf>
    <xf numFmtId="0" fontId="4" fillId="26" borderId="50" xfId="0" applyFont="1" applyFill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4" fillId="0" borderId="54" xfId="0" applyFont="1" applyBorder="1" applyAlignment="1" applyProtection="1">
      <alignment vertical="center"/>
      <protection locked="0"/>
    </xf>
    <xf numFmtId="0" fontId="10" fillId="0" borderId="53" xfId="0" applyFont="1" applyBorder="1" applyAlignment="1" applyProtection="1">
      <alignment vertical="center"/>
      <protection locked="0"/>
    </xf>
    <xf numFmtId="0" fontId="10" fillId="0" borderId="54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right" vertical="center"/>
    </xf>
    <xf numFmtId="0" fontId="17" fillId="19" borderId="10" xfId="0" applyFont="1" applyFill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horizontal="right"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5" fillId="25" borderId="55" xfId="0" applyFont="1" applyFill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24" borderId="23" xfId="0" applyFont="1" applyFill="1" applyBorder="1" applyAlignment="1" applyProtection="1">
      <alignment horizontal="center" vertical="center"/>
      <protection locked="0"/>
    </xf>
    <xf numFmtId="0" fontId="5" fillId="24" borderId="56" xfId="0" applyFont="1" applyFill="1" applyBorder="1" applyAlignment="1" applyProtection="1">
      <alignment horizontal="center" vertical="center"/>
      <protection locked="0"/>
    </xf>
    <xf numFmtId="0" fontId="5" fillId="24" borderId="25" xfId="0" applyFont="1" applyFill="1" applyBorder="1" applyAlignment="1" applyProtection="1">
      <alignment horizontal="center" vertical="center"/>
      <protection locked="0"/>
    </xf>
    <xf numFmtId="0" fontId="5" fillId="24" borderId="26" xfId="0" applyFont="1" applyFill="1" applyBorder="1" applyAlignment="1" applyProtection="1">
      <alignment horizontal="center" vertical="center"/>
      <protection locked="0"/>
    </xf>
    <xf numFmtId="0" fontId="8" fillId="19" borderId="27" xfId="0" applyFont="1" applyFill="1" applyBorder="1" applyAlignment="1" applyProtection="1">
      <alignment horizontal="center" vertical="center"/>
      <protection locked="0"/>
    </xf>
    <xf numFmtId="0" fontId="8" fillId="19" borderId="57" xfId="0" applyFont="1" applyFill="1" applyBorder="1" applyAlignment="1" applyProtection="1">
      <alignment horizontal="center" vertical="center"/>
      <protection locked="0"/>
    </xf>
    <xf numFmtId="0" fontId="5" fillId="24" borderId="28" xfId="0" applyFont="1" applyFill="1" applyBorder="1" applyAlignment="1" applyProtection="1">
      <alignment horizontal="center" vertical="center"/>
      <protection locked="0"/>
    </xf>
    <xf numFmtId="0" fontId="5" fillId="19" borderId="25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24" borderId="33" xfId="0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8" fillId="19" borderId="20" xfId="0" applyFont="1" applyFill="1" applyBorder="1" applyAlignment="1" applyProtection="1">
      <alignment horizontal="center" vertical="center"/>
      <protection locked="0"/>
    </xf>
    <xf numFmtId="0" fontId="5" fillId="19" borderId="31" xfId="0" applyFont="1" applyFill="1" applyBorder="1" applyAlignment="1" applyProtection="1">
      <alignment horizontal="center" vertical="center"/>
      <protection locked="0"/>
    </xf>
    <xf numFmtId="0" fontId="5" fillId="24" borderId="31" xfId="0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vertical="center"/>
      <protection locked="0"/>
    </xf>
    <xf numFmtId="0" fontId="5" fillId="24" borderId="35" xfId="0" applyFont="1" applyFill="1" applyBorder="1" applyAlignment="1" applyProtection="1">
      <alignment horizontal="center" vertical="center"/>
      <protection locked="0"/>
    </xf>
    <xf numFmtId="0" fontId="5" fillId="24" borderId="59" xfId="0" applyFont="1" applyFill="1" applyBorder="1" applyAlignment="1" applyProtection="1">
      <alignment horizontal="center" vertical="center"/>
      <protection locked="0"/>
    </xf>
    <xf numFmtId="0" fontId="5" fillId="24" borderId="30" xfId="0" applyFont="1" applyFill="1" applyBorder="1" applyAlignment="1" applyProtection="1">
      <alignment horizontal="center" vertical="center"/>
      <protection locked="0"/>
    </xf>
    <xf numFmtId="0" fontId="5" fillId="24" borderId="60" xfId="0" applyFont="1" applyFill="1" applyBorder="1" applyAlignment="1" applyProtection="1">
      <alignment horizontal="center" vertical="center"/>
      <protection locked="0"/>
    </xf>
    <xf numFmtId="0" fontId="5" fillId="24" borderId="61" xfId="0" applyFont="1" applyFill="1" applyBorder="1" applyAlignment="1" applyProtection="1">
      <alignment horizontal="center" vertical="center"/>
      <protection locked="0"/>
    </xf>
    <xf numFmtId="0" fontId="5" fillId="24" borderId="62" xfId="0" applyFont="1" applyFill="1" applyBorder="1" applyAlignment="1" applyProtection="1">
      <alignment horizontal="center" vertical="center"/>
      <protection locked="0"/>
    </xf>
    <xf numFmtId="0" fontId="19" fillId="24" borderId="10" xfId="0" applyFont="1" applyFill="1" applyBorder="1" applyAlignment="1" applyProtection="1">
      <alignment horizontal="center" vertical="center"/>
      <protection locked="0"/>
    </xf>
    <xf numFmtId="0" fontId="19" fillId="24" borderId="32" xfId="0" applyFont="1" applyFill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24" borderId="64" xfId="0" applyFont="1" applyFill="1" applyBorder="1" applyAlignment="1" applyProtection="1">
      <alignment horizontal="center" vertical="center"/>
      <protection locked="0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5" fillId="24" borderId="30" xfId="0" applyFont="1" applyFill="1" applyBorder="1" applyAlignment="1" applyProtection="1">
      <alignment vertical="center"/>
      <protection locked="0"/>
    </xf>
    <xf numFmtId="0" fontId="5" fillId="24" borderId="31" xfId="0" applyFont="1" applyFill="1" applyBorder="1" applyAlignment="1" applyProtection="1">
      <alignment vertical="center"/>
      <protection locked="0"/>
    </xf>
    <xf numFmtId="0" fontId="5" fillId="24" borderId="65" xfId="0" applyFont="1" applyFill="1" applyBorder="1" applyAlignment="1" applyProtection="1">
      <alignment horizontal="center" vertical="center"/>
      <protection locked="0"/>
    </xf>
    <xf numFmtId="0" fontId="5" fillId="24" borderId="4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6" fillId="25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5" fillId="0" borderId="34" xfId="0" applyFont="1" applyFill="1" applyBorder="1" applyAlignment="1" applyProtection="1">
      <alignment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24" borderId="27" xfId="0" applyFont="1" applyFill="1" applyBorder="1" applyAlignment="1" applyProtection="1">
      <alignment horizontal="center" vertical="center"/>
      <protection locked="0"/>
    </xf>
    <xf numFmtId="0" fontId="5" fillId="24" borderId="52" xfId="0" applyFont="1" applyFill="1" applyBorder="1" applyAlignment="1" applyProtection="1">
      <alignment horizontal="center" vertical="center"/>
      <protection locked="0"/>
    </xf>
    <xf numFmtId="0" fontId="5" fillId="19" borderId="52" xfId="0" applyFont="1" applyFill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5" fillId="24" borderId="68" xfId="0" applyFont="1" applyFill="1" applyBorder="1" applyAlignment="1" applyProtection="1">
      <alignment horizontal="center" vertical="center"/>
      <protection locked="0"/>
    </xf>
    <xf numFmtId="0" fontId="5" fillId="24" borderId="41" xfId="0" applyFont="1" applyFill="1" applyBorder="1" applyAlignment="1" applyProtection="1">
      <alignment horizontal="center" vertical="center"/>
      <protection locked="0"/>
    </xf>
    <xf numFmtId="0" fontId="5" fillId="24" borderId="39" xfId="0" applyFont="1" applyFill="1" applyBorder="1" applyAlignment="1" applyProtection="1">
      <alignment horizontal="center" vertical="center"/>
      <protection locked="0"/>
    </xf>
    <xf numFmtId="0" fontId="5" fillId="24" borderId="42" xfId="0" applyFont="1" applyFill="1" applyBorder="1" applyAlignment="1" applyProtection="1">
      <alignment horizontal="center" vertical="center"/>
      <protection locked="0"/>
    </xf>
    <xf numFmtId="0" fontId="4" fillId="25" borderId="18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5" fillId="24" borderId="63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164" fontId="5" fillId="24" borderId="35" xfId="0" applyNumberFormat="1" applyFont="1" applyFill="1" applyBorder="1" applyAlignment="1" applyProtection="1">
      <alignment horizontal="center" vertical="center"/>
      <protection locked="0"/>
    </xf>
    <xf numFmtId="0" fontId="19" fillId="24" borderId="31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20" fillId="24" borderId="31" xfId="0" applyFont="1" applyFill="1" applyBorder="1" applyAlignment="1" applyProtection="1">
      <alignment horizontal="center" vertical="center"/>
      <protection locked="0"/>
    </xf>
    <xf numFmtId="0" fontId="20" fillId="24" borderId="32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20" fillId="24" borderId="10" xfId="0" applyFont="1" applyFill="1" applyBorder="1" applyAlignment="1" applyProtection="1">
      <alignment horizontal="center" vertical="center"/>
      <protection locked="0"/>
    </xf>
    <xf numFmtId="0" fontId="20" fillId="24" borderId="64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0" borderId="10" xfId="0" applyFont="1" applyFill="1" applyBorder="1" applyAlignment="1">
      <alignment/>
    </xf>
    <xf numFmtId="0" fontId="6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/>
    </xf>
    <xf numFmtId="0" fontId="5" fillId="20" borderId="10" xfId="0" applyFont="1" applyFill="1" applyBorder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horizontal="right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20" borderId="10" xfId="0" applyFont="1" applyFill="1" applyBorder="1" applyAlignment="1">
      <alignment vertical="center" wrapText="1"/>
    </xf>
    <xf numFmtId="0" fontId="5" fillId="20" borderId="3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right"/>
    </xf>
    <xf numFmtId="0" fontId="6" fillId="20" borderId="10" xfId="0" applyFont="1" applyFill="1" applyBorder="1" applyAlignment="1">
      <alignment horizontal="left"/>
    </xf>
    <xf numFmtId="0" fontId="5" fillId="20" borderId="10" xfId="0" applyFont="1" applyFill="1" applyBorder="1" applyAlignment="1" applyProtection="1">
      <alignment horizontal="center" vertical="center"/>
      <protection locked="0"/>
    </xf>
    <xf numFmtId="0" fontId="5" fillId="20" borderId="0" xfId="0" applyFont="1" applyFill="1" applyAlignment="1" applyProtection="1">
      <alignment vertical="center"/>
      <protection locked="0"/>
    </xf>
    <xf numFmtId="0" fontId="4" fillId="20" borderId="3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/>
    </xf>
    <xf numFmtId="0" fontId="8" fillId="24" borderId="10" xfId="0" applyFont="1" applyFill="1" applyBorder="1" applyAlignment="1">
      <alignment horizontal="center" vertical="center"/>
    </xf>
    <xf numFmtId="0" fontId="5" fillId="20" borderId="21" xfId="0" applyFont="1" applyFill="1" applyBorder="1" applyAlignment="1" applyProtection="1">
      <alignment horizontal="left" vertical="center"/>
      <protection locked="0"/>
    </xf>
    <xf numFmtId="0" fontId="5" fillId="20" borderId="30" xfId="0" applyFont="1" applyFill="1" applyBorder="1" applyAlignment="1" applyProtection="1">
      <alignment horizontal="left" vertical="center"/>
      <protection locked="0"/>
    </xf>
    <xf numFmtId="0" fontId="4" fillId="20" borderId="30" xfId="0" applyFont="1" applyFill="1" applyBorder="1" applyAlignment="1" applyProtection="1">
      <alignment horizontal="left" vertical="center"/>
      <protection locked="0"/>
    </xf>
    <xf numFmtId="0" fontId="5" fillId="24" borderId="30" xfId="0" applyFont="1" applyFill="1" applyBorder="1" applyAlignment="1" applyProtection="1">
      <alignment horizontal="left" vertical="center"/>
      <protection locked="0"/>
    </xf>
    <xf numFmtId="0" fontId="6" fillId="24" borderId="10" xfId="0" applyFont="1" applyFill="1" applyBorder="1" applyAlignment="1">
      <alignment horizontal="right"/>
    </xf>
    <xf numFmtId="0" fontId="9" fillId="20" borderId="3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/>
    </xf>
    <xf numFmtId="0" fontId="21" fillId="20" borderId="30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20" borderId="21" xfId="0" applyFont="1" applyFill="1" applyBorder="1" applyAlignment="1" applyProtection="1">
      <alignment horizontal="left" vertical="center"/>
      <protection locked="0"/>
    </xf>
    <xf numFmtId="0" fontId="6" fillId="20" borderId="0" xfId="0" applyFont="1" applyFill="1" applyAlignment="1">
      <alignment horizontal="center"/>
    </xf>
    <xf numFmtId="0" fontId="5" fillId="15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0" fillId="26" borderId="69" xfId="0" applyFont="1" applyFill="1" applyBorder="1" applyAlignment="1" applyProtection="1">
      <alignment horizontal="right" vertical="center"/>
      <protection locked="0"/>
    </xf>
    <xf numFmtId="0" fontId="10" fillId="26" borderId="70" xfId="0" applyFont="1" applyFill="1" applyBorder="1" applyAlignment="1" applyProtection="1">
      <alignment horizontal="right" vertical="center"/>
      <protection locked="0"/>
    </xf>
    <xf numFmtId="0" fontId="10" fillId="26" borderId="14" xfId="0" applyFont="1" applyFill="1" applyBorder="1" applyAlignment="1" applyProtection="1">
      <alignment horizontal="right" vertical="center"/>
      <protection locked="0"/>
    </xf>
    <xf numFmtId="0" fontId="10" fillId="26" borderId="71" xfId="0" applyFont="1" applyFill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 textRotation="90" wrapText="1"/>
      <protection locked="0"/>
    </xf>
    <xf numFmtId="0" fontId="4" fillId="0" borderId="74" xfId="0" applyFont="1" applyBorder="1" applyAlignment="1" applyProtection="1">
      <alignment horizontal="center" vertical="center" textRotation="90" wrapText="1"/>
      <protection locked="0"/>
    </xf>
    <xf numFmtId="0" fontId="4" fillId="0" borderId="75" xfId="0" applyFont="1" applyBorder="1" applyAlignment="1" applyProtection="1">
      <alignment horizontal="center" vertical="center" textRotation="90" wrapText="1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78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10" fillId="0" borderId="79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80" xfId="0" applyFont="1" applyBorder="1" applyAlignment="1" applyProtection="1">
      <alignment horizontal="center" vertical="center" wrapText="1"/>
      <protection locked="0"/>
    </xf>
    <xf numFmtId="0" fontId="4" fillId="26" borderId="81" xfId="0" applyFont="1" applyFill="1" applyBorder="1" applyAlignment="1" applyProtection="1">
      <alignment horizontal="center" vertical="center"/>
      <protection locked="0"/>
    </xf>
    <xf numFmtId="0" fontId="4" fillId="26" borderId="82" xfId="0" applyFont="1" applyFill="1" applyBorder="1" applyAlignment="1" applyProtection="1">
      <alignment horizontal="center" vertical="center"/>
      <protection locked="0"/>
    </xf>
    <xf numFmtId="0" fontId="4" fillId="26" borderId="83" xfId="0" applyFont="1" applyFill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76" xfId="0" applyFont="1" applyBorder="1" applyAlignment="1" applyProtection="1">
      <alignment horizontal="center" vertical="center"/>
      <protection locked="0"/>
    </xf>
    <xf numFmtId="0" fontId="10" fillId="0" borderId="77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0" borderId="84" xfId="0" applyFont="1" applyBorder="1" applyAlignment="1" applyProtection="1">
      <alignment horizontal="center" vertical="center" wrapText="1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0" fontId="4" fillId="0" borderId="83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164" fontId="11" fillId="0" borderId="88" xfId="0" applyNumberFormat="1" applyFont="1" applyBorder="1" applyAlignment="1" applyProtection="1">
      <alignment horizontal="center" vertical="center"/>
      <protection locked="0"/>
    </xf>
    <xf numFmtId="0" fontId="11" fillId="0" borderId="89" xfId="0" applyFont="1" applyBorder="1" applyAlignment="1" applyProtection="1">
      <alignment horizontal="center" vertical="center"/>
      <protection locked="0"/>
    </xf>
    <xf numFmtId="164" fontId="11" fillId="0" borderId="90" xfId="0" applyNumberFormat="1" applyFont="1" applyBorder="1" applyAlignment="1" applyProtection="1">
      <alignment horizontal="center" vertical="center"/>
      <protection locked="0"/>
    </xf>
    <xf numFmtId="0" fontId="11" fillId="0" borderId="84" xfId="0" applyFont="1" applyBorder="1" applyAlignment="1" applyProtection="1">
      <alignment horizontal="center" vertical="center"/>
      <protection locked="0"/>
    </xf>
    <xf numFmtId="164" fontId="11" fillId="0" borderId="73" xfId="0" applyNumberFormat="1" applyFont="1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7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91" xfId="0" applyFont="1" applyBorder="1" applyAlignment="1" applyProtection="1">
      <alignment horizontal="center" vertical="center" wrapText="1"/>
      <protection locked="0"/>
    </xf>
    <xf numFmtId="0" fontId="4" fillId="0" borderId="92" xfId="0" applyFont="1" applyBorder="1" applyAlignment="1" applyProtection="1">
      <alignment horizontal="center" vertical="center" wrapText="1"/>
      <protection locked="0"/>
    </xf>
    <xf numFmtId="0" fontId="4" fillId="0" borderId="93" xfId="0" applyFont="1" applyBorder="1" applyAlignment="1" applyProtection="1">
      <alignment horizontal="center" vertical="center" wrapText="1"/>
      <protection locked="0"/>
    </xf>
    <xf numFmtId="164" fontId="11" fillId="0" borderId="94" xfId="0" applyNumberFormat="1" applyFont="1" applyBorder="1" applyAlignment="1" applyProtection="1">
      <alignment horizontal="center" vertical="center"/>
      <protection locked="0"/>
    </xf>
    <xf numFmtId="0" fontId="11" fillId="0" borderId="95" xfId="0" applyFont="1" applyBorder="1" applyAlignment="1" applyProtection="1">
      <alignment horizontal="center" vertical="center"/>
      <protection locked="0"/>
    </xf>
    <xf numFmtId="0" fontId="6" fillId="0" borderId="9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9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98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99" xfId="0" applyFont="1" applyBorder="1" applyAlignment="1" applyProtection="1">
      <alignment horizontal="center" vertical="center"/>
      <protection locked="0"/>
    </xf>
    <xf numFmtId="164" fontId="11" fillId="0" borderId="100" xfId="0" applyNumberFormat="1" applyFont="1" applyBorder="1" applyAlignment="1" applyProtection="1">
      <alignment horizontal="center" vertical="center"/>
      <protection locked="0"/>
    </xf>
    <xf numFmtId="0" fontId="11" fillId="0" borderId="80" xfId="0" applyFont="1" applyBorder="1" applyAlignment="1" applyProtection="1">
      <alignment horizontal="center" vertical="center"/>
      <protection locked="0"/>
    </xf>
    <xf numFmtId="0" fontId="4" fillId="0" borderId="98" xfId="0" applyFont="1" applyBorder="1" applyAlignment="1" applyProtection="1">
      <alignment horizontal="center" vertic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02" xfId="0" applyFont="1" applyBorder="1" applyAlignment="1" applyProtection="1">
      <alignment horizontal="center" vertical="center"/>
      <protection locked="0"/>
    </xf>
    <xf numFmtId="0" fontId="11" fillId="26" borderId="103" xfId="0" applyFont="1" applyFill="1" applyBorder="1" applyAlignment="1" applyProtection="1">
      <alignment horizontal="center" vertical="center"/>
      <protection locked="0"/>
    </xf>
    <xf numFmtId="0" fontId="9" fillId="0" borderId="80" xfId="0" applyFont="1" applyBorder="1" applyAlignment="1" applyProtection="1">
      <alignment horizontal="center" vertical="center"/>
      <protection locked="0"/>
    </xf>
    <xf numFmtId="0" fontId="11" fillId="26" borderId="80" xfId="0" applyFont="1" applyFill="1" applyBorder="1" applyAlignment="1" applyProtection="1">
      <alignment horizontal="center" vertical="center"/>
      <protection locked="0"/>
    </xf>
    <xf numFmtId="0" fontId="11" fillId="26" borderId="104" xfId="0" applyFont="1" applyFill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horizontal="center" vertical="center"/>
      <protection locked="0"/>
    </xf>
    <xf numFmtId="0" fontId="11" fillId="26" borderId="105" xfId="0" applyFont="1" applyFill="1" applyBorder="1" applyAlignment="1" applyProtection="1">
      <alignment horizontal="center" vertical="center"/>
      <protection locked="0"/>
    </xf>
    <xf numFmtId="0" fontId="9" fillId="0" borderId="84" xfId="0" applyFont="1" applyBorder="1" applyAlignment="1" applyProtection="1">
      <alignment horizontal="center" vertical="center"/>
      <protection locked="0"/>
    </xf>
    <xf numFmtId="0" fontId="11" fillId="26" borderId="106" xfId="0" applyFont="1" applyFill="1" applyBorder="1" applyAlignment="1" applyProtection="1">
      <alignment horizontal="center" vertical="center"/>
      <protection locked="0"/>
    </xf>
    <xf numFmtId="0" fontId="11" fillId="26" borderId="95" xfId="0" applyFont="1" applyFill="1" applyBorder="1" applyAlignment="1" applyProtection="1">
      <alignment horizontal="center" vertical="center"/>
      <protection locked="0"/>
    </xf>
    <xf numFmtId="0" fontId="11" fillId="26" borderId="84" xfId="0" applyFont="1" applyFill="1" applyBorder="1" applyAlignment="1" applyProtection="1">
      <alignment horizontal="center" vertical="center"/>
      <protection locked="0"/>
    </xf>
    <xf numFmtId="0" fontId="6" fillId="25" borderId="18" xfId="0" applyFont="1" applyFill="1" applyBorder="1" applyAlignment="1" applyProtection="1">
      <alignment horizontal="left" vertical="center"/>
      <protection locked="0"/>
    </xf>
    <xf numFmtId="0" fontId="4" fillId="25" borderId="18" xfId="0" applyFont="1" applyFill="1" applyBorder="1" applyAlignment="1" applyProtection="1">
      <alignment horizontal="center" vertical="center"/>
      <protection locked="0"/>
    </xf>
    <xf numFmtId="0" fontId="4" fillId="25" borderId="19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 locked="0"/>
    </xf>
    <xf numFmtId="0" fontId="4" fillId="0" borderId="92" xfId="0" applyFont="1" applyFill="1" applyBorder="1" applyAlignment="1" applyProtection="1">
      <alignment horizontal="center" vertical="center" wrapText="1"/>
      <protection locked="0"/>
    </xf>
    <xf numFmtId="0" fontId="4" fillId="0" borderId="84" xfId="0" applyFont="1" applyFill="1" applyBorder="1" applyAlignment="1" applyProtection="1">
      <alignment horizontal="center" vertical="center" wrapText="1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horizontal="center" vertical="center"/>
      <protection locked="0"/>
    </xf>
    <xf numFmtId="0" fontId="4" fillId="0" borderId="88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9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96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07" xfId="0" applyFont="1" applyBorder="1" applyAlignment="1" applyProtection="1">
      <alignment horizontal="left" vertical="center"/>
      <protection locked="0"/>
    </xf>
    <xf numFmtId="0" fontId="13" fillId="0" borderId="9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10" fillId="0" borderId="108" xfId="0" applyFont="1" applyBorder="1" applyAlignment="1" applyProtection="1">
      <alignment horizontal="center" vertical="center"/>
      <protection locked="0"/>
    </xf>
    <xf numFmtId="0" fontId="10" fillId="0" borderId="85" xfId="0" applyFont="1" applyBorder="1" applyAlignment="1" applyProtection="1">
      <alignment horizontal="center" vertical="center"/>
      <protection locked="0"/>
    </xf>
    <xf numFmtId="0" fontId="10" fillId="0" borderId="86" xfId="0" applyFont="1" applyBorder="1" applyAlignment="1" applyProtection="1">
      <alignment horizontal="center" vertical="center"/>
      <protection locked="0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5" fillId="25" borderId="19" xfId="0" applyFont="1" applyFill="1" applyBorder="1" applyAlignment="1" applyProtection="1">
      <alignment horizontal="center" vertical="center"/>
      <protection locked="0"/>
    </xf>
    <xf numFmtId="0" fontId="11" fillId="0" borderId="100" xfId="0" applyFont="1" applyBorder="1" applyAlignment="1" applyProtection="1">
      <alignment horizontal="center" vertical="center"/>
      <protection locked="0"/>
    </xf>
    <xf numFmtId="164" fontId="11" fillId="0" borderId="97" xfId="0" applyNumberFormat="1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6" fillId="25" borderId="18" xfId="0" applyFont="1" applyFill="1" applyBorder="1" applyAlignment="1" applyProtection="1">
      <alignment horizontal="center" vertical="center"/>
      <protection locked="0"/>
    </xf>
    <xf numFmtId="0" fontId="6" fillId="25" borderId="19" xfId="0" applyFont="1" applyFill="1" applyBorder="1" applyAlignment="1" applyProtection="1">
      <alignment horizontal="center" vertical="center"/>
      <protection locked="0"/>
    </xf>
    <xf numFmtId="0" fontId="11" fillId="0" borderId="90" xfId="0" applyFont="1" applyBorder="1" applyAlignment="1" applyProtection="1">
      <alignment horizontal="center" vertical="center"/>
      <protection locked="0"/>
    </xf>
    <xf numFmtId="0" fontId="5" fillId="25" borderId="109" xfId="0" applyFont="1" applyFill="1" applyBorder="1" applyAlignment="1" applyProtection="1">
      <alignment horizontal="left" vertical="center"/>
      <protection locked="0"/>
    </xf>
    <xf numFmtId="0" fontId="5" fillId="25" borderId="110" xfId="0" applyFont="1" applyFill="1" applyBorder="1" applyAlignment="1" applyProtection="1">
      <alignment horizontal="left" vertical="center"/>
      <protection locked="0"/>
    </xf>
    <xf numFmtId="0" fontId="5" fillId="25" borderId="18" xfId="0" applyFont="1" applyFill="1" applyBorder="1" applyAlignment="1" applyProtection="1">
      <alignment horizontal="left" vertical="center"/>
      <protection locked="0"/>
    </xf>
    <xf numFmtId="0" fontId="4" fillId="0" borderId="94" xfId="0" applyFont="1" applyBorder="1" applyAlignment="1" applyProtection="1">
      <alignment horizontal="center" vertical="center"/>
      <protection locked="0"/>
    </xf>
    <xf numFmtId="0" fontId="4" fillId="0" borderId="90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 applyProtection="1">
      <alignment horizontal="center" vertical="center"/>
      <protection locked="0"/>
    </xf>
    <xf numFmtId="0" fontId="4" fillId="0" borderId="111" xfId="0" applyFont="1" applyBorder="1" applyAlignment="1" applyProtection="1">
      <alignment horizontal="center" vertical="center"/>
      <protection locked="0"/>
    </xf>
    <xf numFmtId="0" fontId="4" fillId="0" borderId="92" xfId="0" applyFont="1" applyBorder="1" applyAlignment="1" applyProtection="1">
      <alignment horizontal="center" vertical="center"/>
      <protection locked="0"/>
    </xf>
    <xf numFmtId="0" fontId="4" fillId="0" borderId="93" xfId="0" applyFont="1" applyBorder="1" applyAlignment="1" applyProtection="1">
      <alignment horizontal="center" vertical="center"/>
      <protection locked="0"/>
    </xf>
    <xf numFmtId="0" fontId="11" fillId="0" borderId="73" xfId="0" applyFont="1" applyBorder="1" applyAlignment="1" applyProtection="1">
      <alignment horizontal="center" vertical="center"/>
      <protection locked="0"/>
    </xf>
    <xf numFmtId="0" fontId="11" fillId="26" borderId="75" xfId="0" applyFont="1" applyFill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 textRotation="90" wrapText="1"/>
      <protection locked="0"/>
    </xf>
    <xf numFmtId="0" fontId="14" fillId="0" borderId="74" xfId="0" applyFont="1" applyBorder="1" applyAlignment="1" applyProtection="1">
      <alignment horizontal="center" vertical="center" textRotation="90" wrapText="1"/>
      <protection locked="0"/>
    </xf>
    <xf numFmtId="0" fontId="14" fillId="0" borderId="75" xfId="0" applyFont="1" applyBorder="1" applyAlignment="1" applyProtection="1">
      <alignment horizontal="center" vertical="center" textRotation="90" wrapText="1"/>
      <protection locked="0"/>
    </xf>
    <xf numFmtId="0" fontId="15" fillId="0" borderId="88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67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89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11" fillId="0" borderId="9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V352"/>
  <sheetViews>
    <sheetView tabSelected="1" view="pageBreakPreview" zoomScale="60" zoomScaleNormal="70" zoomScalePageLayoutView="0" workbookViewId="0" topLeftCell="A1">
      <selection activeCell="K328" sqref="K328:K329"/>
    </sheetView>
  </sheetViews>
  <sheetFormatPr defaultColWidth="9.125" defaultRowHeight="12.75"/>
  <cols>
    <col min="1" max="1" width="4.50390625" style="13" customWidth="1"/>
    <col min="2" max="2" width="9.125" style="13" customWidth="1"/>
    <col min="3" max="3" width="54.875" style="13" customWidth="1"/>
    <col min="4" max="4" width="5.50390625" style="13" customWidth="1"/>
    <col min="5" max="5" width="5.875" style="13" customWidth="1"/>
    <col min="6" max="6" width="6.375" style="13" customWidth="1"/>
    <col min="7" max="7" width="7.375" style="13" bestFit="1" customWidth="1"/>
    <col min="8" max="8" width="8.125" style="13" customWidth="1"/>
    <col min="9" max="9" width="6.50390625" style="13" customWidth="1"/>
    <col min="10" max="10" width="7.125" style="13" customWidth="1"/>
    <col min="11" max="11" width="6.875" style="13" customWidth="1"/>
    <col min="12" max="43" width="4.00390625" style="13" customWidth="1"/>
    <col min="44" max="44" width="9.125" style="13" customWidth="1"/>
    <col min="45" max="45" width="9.625" style="13" bestFit="1" customWidth="1"/>
    <col min="46" max="16384" width="9.125" style="13" customWidth="1"/>
  </cols>
  <sheetData>
    <row r="1" ht="18" customHeight="1">
      <c r="AQ1" s="14" t="s">
        <v>77</v>
      </c>
    </row>
    <row r="2" ht="18" customHeight="1" thickBot="1"/>
    <row r="3" spans="1:43" s="15" customFormat="1" ht="18" customHeight="1">
      <c r="A3" s="376"/>
      <c r="B3" s="377"/>
      <c r="C3" s="378"/>
      <c r="D3" s="379" t="s">
        <v>210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1"/>
      <c r="AF3" s="384" t="s">
        <v>0</v>
      </c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85"/>
    </row>
    <row r="4" spans="1:43" s="15" customFormat="1" ht="18" customHeight="1">
      <c r="A4" s="386" t="s">
        <v>78</v>
      </c>
      <c r="B4" s="263"/>
      <c r="C4" s="264"/>
      <c r="D4" s="382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16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8"/>
    </row>
    <row r="5" spans="1:43" s="15" customFormat="1" ht="18" customHeight="1">
      <c r="A5" s="386"/>
      <c r="B5" s="263"/>
      <c r="C5" s="264"/>
      <c r="D5" s="19" t="s">
        <v>74</v>
      </c>
      <c r="E5" s="20"/>
      <c r="F5" s="20"/>
      <c r="G5" s="20"/>
      <c r="H5" s="20"/>
      <c r="I5" s="21" t="s">
        <v>188</v>
      </c>
      <c r="J5" s="22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19"/>
      <c r="W5" s="19"/>
      <c r="X5" s="21"/>
      <c r="Y5" s="21"/>
      <c r="Z5" s="19"/>
      <c r="AA5" s="19"/>
      <c r="AB5" s="22"/>
      <c r="AC5" s="19"/>
      <c r="AD5" s="19"/>
      <c r="AE5" s="19"/>
      <c r="AF5" s="23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5"/>
    </row>
    <row r="6" spans="1:43" s="15" customFormat="1" ht="18" customHeight="1">
      <c r="A6" s="262" t="s">
        <v>67</v>
      </c>
      <c r="B6" s="263"/>
      <c r="C6" s="264"/>
      <c r="D6" s="19" t="s">
        <v>73</v>
      </c>
      <c r="E6" s="20"/>
      <c r="F6" s="20"/>
      <c r="G6" s="19"/>
      <c r="H6" s="19"/>
      <c r="I6" s="21" t="s">
        <v>158</v>
      </c>
      <c r="J6" s="22"/>
      <c r="K6" s="21"/>
      <c r="L6" s="21"/>
      <c r="M6" s="17"/>
      <c r="N6" s="20"/>
      <c r="O6" s="21"/>
      <c r="P6" s="21"/>
      <c r="Q6" s="21"/>
      <c r="R6" s="21"/>
      <c r="S6" s="21"/>
      <c r="T6" s="21"/>
      <c r="U6" s="21"/>
      <c r="V6" s="19"/>
      <c r="W6" s="19"/>
      <c r="X6" s="21"/>
      <c r="Y6" s="21"/>
      <c r="Z6" s="19"/>
      <c r="AA6" s="19"/>
      <c r="AB6" s="22"/>
      <c r="AC6" s="26"/>
      <c r="AD6" s="26"/>
      <c r="AE6" s="26"/>
      <c r="AF6" s="23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5"/>
    </row>
    <row r="7" spans="1:43" s="15" customFormat="1" ht="18" customHeight="1">
      <c r="A7" s="271" t="s">
        <v>62</v>
      </c>
      <c r="B7" s="272"/>
      <c r="C7" s="359"/>
      <c r="D7" s="19" t="s">
        <v>1</v>
      </c>
      <c r="E7" s="19"/>
      <c r="F7" s="19"/>
      <c r="G7" s="19"/>
      <c r="H7" s="19"/>
      <c r="I7" s="21" t="s">
        <v>79</v>
      </c>
      <c r="J7" s="22"/>
      <c r="K7" s="21"/>
      <c r="L7" s="21"/>
      <c r="M7" s="21"/>
      <c r="N7" s="20"/>
      <c r="O7" s="21"/>
      <c r="P7" s="21"/>
      <c r="Q7" s="21"/>
      <c r="R7" s="21"/>
      <c r="S7" s="21"/>
      <c r="T7" s="21"/>
      <c r="U7" s="21"/>
      <c r="V7" s="19"/>
      <c r="W7" s="19"/>
      <c r="X7" s="21"/>
      <c r="Y7" s="21"/>
      <c r="Z7" s="19"/>
      <c r="AA7" s="19"/>
      <c r="AB7" s="22"/>
      <c r="AC7" s="26"/>
      <c r="AD7" s="26"/>
      <c r="AE7" s="26"/>
      <c r="AF7" s="27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8"/>
    </row>
    <row r="8" spans="1:43" s="15" customFormat="1" ht="18" customHeight="1">
      <c r="A8" s="262" t="s">
        <v>63</v>
      </c>
      <c r="B8" s="263"/>
      <c r="C8" s="264"/>
      <c r="D8" s="29" t="s">
        <v>3</v>
      </c>
      <c r="E8" s="19"/>
      <c r="F8" s="19"/>
      <c r="G8" s="19"/>
      <c r="H8" s="19"/>
      <c r="I8" s="21" t="s">
        <v>153</v>
      </c>
      <c r="J8" s="22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19"/>
      <c r="W8" s="19"/>
      <c r="X8" s="21"/>
      <c r="Y8" s="21"/>
      <c r="Z8" s="19"/>
      <c r="AA8" s="19"/>
      <c r="AB8" s="22"/>
      <c r="AC8" s="19"/>
      <c r="AD8" s="19"/>
      <c r="AE8" s="19"/>
      <c r="AF8" s="30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2"/>
    </row>
    <row r="9" spans="1:43" s="15" customFormat="1" ht="18" customHeight="1">
      <c r="A9" s="262"/>
      <c r="B9" s="263"/>
      <c r="C9" s="264"/>
      <c r="D9" s="29"/>
      <c r="E9" s="19"/>
      <c r="F9" s="19"/>
      <c r="G9" s="19"/>
      <c r="H9" s="19"/>
      <c r="I9" s="21" t="s">
        <v>154</v>
      </c>
      <c r="J9" s="22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19"/>
      <c r="W9" s="19"/>
      <c r="X9" s="21"/>
      <c r="Y9" s="21"/>
      <c r="Z9" s="19"/>
      <c r="AA9" s="19"/>
      <c r="AB9" s="22"/>
      <c r="AC9" s="19"/>
      <c r="AD9" s="19"/>
      <c r="AE9" s="19"/>
      <c r="AF9" s="271" t="s">
        <v>2</v>
      </c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3"/>
    </row>
    <row r="10" spans="1:43" s="15" customFormat="1" ht="18" customHeight="1">
      <c r="A10" s="262"/>
      <c r="B10" s="263"/>
      <c r="C10" s="264"/>
      <c r="D10" s="29"/>
      <c r="E10" s="19"/>
      <c r="F10" s="19"/>
      <c r="G10" s="19"/>
      <c r="H10" s="19"/>
      <c r="I10" s="21" t="s">
        <v>155</v>
      </c>
      <c r="J10" s="22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9"/>
      <c r="W10" s="19"/>
      <c r="X10" s="21"/>
      <c r="Y10" s="21"/>
      <c r="Z10" s="19"/>
      <c r="AA10" s="19"/>
      <c r="AB10" s="22"/>
      <c r="AC10" s="19"/>
      <c r="AD10" s="19"/>
      <c r="AE10" s="19"/>
      <c r="AF10" s="271" t="s">
        <v>4</v>
      </c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3"/>
    </row>
    <row r="11" spans="1:43" s="15" customFormat="1" ht="18" customHeight="1">
      <c r="A11" s="262"/>
      <c r="B11" s="263"/>
      <c r="C11" s="264"/>
      <c r="D11" s="29"/>
      <c r="E11" s="19"/>
      <c r="F11" s="19"/>
      <c r="G11" s="19"/>
      <c r="H11" s="19"/>
      <c r="I11" s="21" t="s">
        <v>156</v>
      </c>
      <c r="J11" s="22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19"/>
      <c r="W11" s="19"/>
      <c r="X11" s="21"/>
      <c r="Y11" s="21"/>
      <c r="Z11" s="19"/>
      <c r="AA11" s="19"/>
      <c r="AB11" s="22"/>
      <c r="AC11" s="19"/>
      <c r="AD11" s="19"/>
      <c r="AE11" s="19"/>
      <c r="AF11" s="27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8"/>
    </row>
    <row r="12" spans="1:43" s="15" customFormat="1" ht="18" customHeight="1" thickBot="1">
      <c r="A12" s="370"/>
      <c r="B12" s="371"/>
      <c r="C12" s="372"/>
      <c r="D12" s="34"/>
      <c r="E12" s="35"/>
      <c r="F12" s="35"/>
      <c r="G12" s="35"/>
      <c r="H12" s="35"/>
      <c r="I12" s="35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7"/>
      <c r="W12" s="37"/>
      <c r="X12" s="36"/>
      <c r="Y12" s="36"/>
      <c r="Z12" s="37"/>
      <c r="AA12" s="37"/>
      <c r="AB12" s="35"/>
      <c r="AC12" s="33"/>
      <c r="AD12" s="33"/>
      <c r="AE12" s="33"/>
      <c r="AF12" s="373" t="s">
        <v>192</v>
      </c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5"/>
    </row>
    <row r="13" spans="1:43" s="15" customFormat="1" ht="18" customHeight="1" thickBot="1">
      <c r="A13" s="38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40"/>
      <c r="AQ13" s="41"/>
    </row>
    <row r="14" spans="1:43" s="15" customFormat="1" ht="18" customHeight="1">
      <c r="A14" s="409" t="s">
        <v>5</v>
      </c>
      <c r="B14" s="412" t="s">
        <v>6</v>
      </c>
      <c r="C14" s="413"/>
      <c r="D14" s="365" t="s">
        <v>7</v>
      </c>
      <c r="E14" s="358"/>
      <c r="F14" s="366"/>
      <c r="G14" s="268" t="s">
        <v>8</v>
      </c>
      <c r="H14" s="269"/>
      <c r="I14" s="269"/>
      <c r="J14" s="269"/>
      <c r="K14" s="269"/>
      <c r="L14" s="268" t="s">
        <v>9</v>
      </c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269"/>
      <c r="AO14" s="269"/>
      <c r="AP14" s="269"/>
      <c r="AQ14" s="270"/>
    </row>
    <row r="15" spans="1:43" s="15" customFormat="1" ht="18" customHeight="1">
      <c r="A15" s="410"/>
      <c r="B15" s="414"/>
      <c r="C15" s="415"/>
      <c r="D15" s="367"/>
      <c r="E15" s="362"/>
      <c r="F15" s="368"/>
      <c r="G15" s="418" t="s">
        <v>10</v>
      </c>
      <c r="H15" s="337" t="s">
        <v>11</v>
      </c>
      <c r="I15" s="337"/>
      <c r="J15" s="337"/>
      <c r="K15" s="339"/>
      <c r="L15" s="302" t="s">
        <v>193</v>
      </c>
      <c r="M15" s="303"/>
      <c r="N15" s="303"/>
      <c r="O15" s="304"/>
      <c r="P15" s="302" t="s">
        <v>194</v>
      </c>
      <c r="Q15" s="303"/>
      <c r="R15" s="303"/>
      <c r="S15" s="304"/>
      <c r="T15" s="302" t="s">
        <v>195</v>
      </c>
      <c r="U15" s="303"/>
      <c r="V15" s="303"/>
      <c r="W15" s="304"/>
      <c r="X15" s="277" t="s">
        <v>196</v>
      </c>
      <c r="Y15" s="278"/>
      <c r="Z15" s="278"/>
      <c r="AA15" s="279"/>
      <c r="AB15" s="277" t="s">
        <v>197</v>
      </c>
      <c r="AC15" s="278"/>
      <c r="AD15" s="278"/>
      <c r="AE15" s="279"/>
      <c r="AF15" s="277" t="s">
        <v>198</v>
      </c>
      <c r="AG15" s="278"/>
      <c r="AH15" s="278"/>
      <c r="AI15" s="279"/>
      <c r="AJ15" s="277" t="s">
        <v>199</v>
      </c>
      <c r="AK15" s="278"/>
      <c r="AL15" s="278"/>
      <c r="AM15" s="279"/>
      <c r="AN15" s="302" t="s">
        <v>200</v>
      </c>
      <c r="AO15" s="303"/>
      <c r="AP15" s="303"/>
      <c r="AQ15" s="304"/>
    </row>
    <row r="16" spans="1:43" s="15" customFormat="1" ht="18" customHeight="1">
      <c r="A16" s="410"/>
      <c r="B16" s="414"/>
      <c r="C16" s="415"/>
      <c r="D16" s="318" t="s">
        <v>12</v>
      </c>
      <c r="E16" s="354" t="s">
        <v>13</v>
      </c>
      <c r="F16" s="281" t="s">
        <v>66</v>
      </c>
      <c r="G16" s="335"/>
      <c r="H16" s="337" t="s">
        <v>14</v>
      </c>
      <c r="I16" s="337" t="s">
        <v>15</v>
      </c>
      <c r="J16" s="337" t="s">
        <v>16</v>
      </c>
      <c r="K16" s="339" t="s">
        <v>58</v>
      </c>
      <c r="L16" s="277" t="s">
        <v>186</v>
      </c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9"/>
    </row>
    <row r="17" spans="1:43" s="15" customFormat="1" ht="18" customHeight="1">
      <c r="A17" s="410"/>
      <c r="B17" s="414"/>
      <c r="C17" s="415"/>
      <c r="D17" s="318"/>
      <c r="E17" s="355"/>
      <c r="F17" s="321"/>
      <c r="G17" s="335"/>
      <c r="H17" s="337"/>
      <c r="I17" s="337"/>
      <c r="J17" s="337"/>
      <c r="K17" s="339"/>
      <c r="L17" s="305" t="s">
        <v>14</v>
      </c>
      <c r="M17" s="292" t="s">
        <v>15</v>
      </c>
      <c r="N17" s="294" t="s">
        <v>17</v>
      </c>
      <c r="O17" s="281" t="s">
        <v>64</v>
      </c>
      <c r="P17" s="305" t="s">
        <v>14</v>
      </c>
      <c r="Q17" s="292" t="s">
        <v>15</v>
      </c>
      <c r="R17" s="294" t="s">
        <v>17</v>
      </c>
      <c r="S17" s="281" t="s">
        <v>64</v>
      </c>
      <c r="T17" s="305" t="s">
        <v>14</v>
      </c>
      <c r="U17" s="292" t="s">
        <v>15</v>
      </c>
      <c r="V17" s="294" t="s">
        <v>17</v>
      </c>
      <c r="W17" s="281" t="s">
        <v>64</v>
      </c>
      <c r="X17" s="305" t="s">
        <v>14</v>
      </c>
      <c r="Y17" s="292" t="s">
        <v>15</v>
      </c>
      <c r="Z17" s="294" t="s">
        <v>17</v>
      </c>
      <c r="AA17" s="281" t="s">
        <v>64</v>
      </c>
      <c r="AB17" s="305" t="s">
        <v>14</v>
      </c>
      <c r="AC17" s="292" t="s">
        <v>15</v>
      </c>
      <c r="AD17" s="294" t="s">
        <v>17</v>
      </c>
      <c r="AE17" s="281" t="s">
        <v>64</v>
      </c>
      <c r="AF17" s="305" t="s">
        <v>14</v>
      </c>
      <c r="AG17" s="292" t="s">
        <v>15</v>
      </c>
      <c r="AH17" s="294" t="s">
        <v>17</v>
      </c>
      <c r="AI17" s="281" t="s">
        <v>64</v>
      </c>
      <c r="AJ17" s="305" t="s">
        <v>14</v>
      </c>
      <c r="AK17" s="292" t="s">
        <v>15</v>
      </c>
      <c r="AL17" s="294" t="s">
        <v>17</v>
      </c>
      <c r="AM17" s="281" t="s">
        <v>64</v>
      </c>
      <c r="AN17" s="305" t="s">
        <v>14</v>
      </c>
      <c r="AO17" s="292" t="s">
        <v>15</v>
      </c>
      <c r="AP17" s="294" t="s">
        <v>17</v>
      </c>
      <c r="AQ17" s="281" t="s">
        <v>64</v>
      </c>
    </row>
    <row r="18" spans="1:43" s="15" customFormat="1" ht="18" customHeight="1" thickBot="1">
      <c r="A18" s="411"/>
      <c r="B18" s="416"/>
      <c r="C18" s="417"/>
      <c r="D18" s="319"/>
      <c r="E18" s="356"/>
      <c r="F18" s="282"/>
      <c r="G18" s="336"/>
      <c r="H18" s="338"/>
      <c r="I18" s="338"/>
      <c r="J18" s="338"/>
      <c r="K18" s="340"/>
      <c r="L18" s="306"/>
      <c r="M18" s="293"/>
      <c r="N18" s="295"/>
      <c r="O18" s="282"/>
      <c r="P18" s="306"/>
      <c r="Q18" s="293"/>
      <c r="R18" s="295"/>
      <c r="S18" s="282"/>
      <c r="T18" s="306"/>
      <c r="U18" s="293"/>
      <c r="V18" s="295"/>
      <c r="W18" s="282"/>
      <c r="X18" s="306"/>
      <c r="Y18" s="293"/>
      <c r="Z18" s="295"/>
      <c r="AA18" s="282"/>
      <c r="AB18" s="306"/>
      <c r="AC18" s="293"/>
      <c r="AD18" s="295"/>
      <c r="AE18" s="282"/>
      <c r="AF18" s="306"/>
      <c r="AG18" s="293"/>
      <c r="AH18" s="295"/>
      <c r="AI18" s="282"/>
      <c r="AJ18" s="306"/>
      <c r="AK18" s="293"/>
      <c r="AL18" s="295"/>
      <c r="AM18" s="282"/>
      <c r="AN18" s="306"/>
      <c r="AO18" s="293"/>
      <c r="AP18" s="295"/>
      <c r="AQ18" s="282"/>
    </row>
    <row r="19" spans="1:45" s="46" customFormat="1" ht="18" customHeight="1" thickBot="1">
      <c r="A19" s="43" t="s">
        <v>18</v>
      </c>
      <c r="B19" s="351" t="s">
        <v>19</v>
      </c>
      <c r="C19" s="351"/>
      <c r="D19" s="400"/>
      <c r="E19" s="400"/>
      <c r="F19" s="44"/>
      <c r="G19" s="45"/>
      <c r="H19" s="400"/>
      <c r="I19" s="400"/>
      <c r="J19" s="400"/>
      <c r="K19" s="40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90"/>
      <c r="AQ19" s="391"/>
      <c r="AS19" s="2"/>
    </row>
    <row r="20" spans="1:45" s="15" customFormat="1" ht="18" customHeight="1">
      <c r="A20" s="47" t="s">
        <v>20</v>
      </c>
      <c r="B20" s="48" t="s">
        <v>201</v>
      </c>
      <c r="C20" s="49"/>
      <c r="D20" s="50"/>
      <c r="E20" s="51">
        <v>6</v>
      </c>
      <c r="F20" s="52">
        <f>SumaECTS(L20:AQ20)</f>
        <v>6</v>
      </c>
      <c r="G20" s="53">
        <f>SUM(H20:K20)</f>
        <v>120</v>
      </c>
      <c r="H20" s="54">
        <f aca="true" t="shared" si="0" ref="H20:K21">IF(SUM(L20+P20+T20+X20+AB20+AF20+AJ20+AN20)=0,"",SUM(L20+P20+T20+X20+AB20+AF20+AJ20+AN20))</f>
      </c>
      <c r="I20" s="54">
        <f t="shared" si="0"/>
      </c>
      <c r="J20" s="54">
        <f t="shared" si="0"/>
        <v>120</v>
      </c>
      <c r="K20" s="54">
        <f t="shared" si="0"/>
      </c>
      <c r="L20" s="47"/>
      <c r="M20" s="55"/>
      <c r="N20" s="55"/>
      <c r="O20" s="51"/>
      <c r="P20" s="56"/>
      <c r="Q20" s="57"/>
      <c r="R20" s="57"/>
      <c r="S20" s="58"/>
      <c r="T20" s="59"/>
      <c r="U20" s="60"/>
      <c r="V20" s="60">
        <v>15</v>
      </c>
      <c r="W20" s="61"/>
      <c r="X20" s="59"/>
      <c r="Y20" s="60"/>
      <c r="Z20" s="60">
        <v>15</v>
      </c>
      <c r="AA20" s="61"/>
      <c r="AB20" s="53"/>
      <c r="AC20" s="55"/>
      <c r="AD20" s="55">
        <v>15</v>
      </c>
      <c r="AE20" s="58"/>
      <c r="AF20" s="62"/>
      <c r="AG20" s="54"/>
      <c r="AH20" s="54">
        <v>15</v>
      </c>
      <c r="AI20" s="61"/>
      <c r="AJ20" s="62"/>
      <c r="AK20" s="55"/>
      <c r="AL20" s="55">
        <v>30</v>
      </c>
      <c r="AM20" s="58"/>
      <c r="AN20" s="53"/>
      <c r="AO20" s="55"/>
      <c r="AP20" s="55">
        <v>30</v>
      </c>
      <c r="AQ20" s="58"/>
      <c r="AS20" s="2"/>
    </row>
    <row r="21" spans="1:45" s="15" customFormat="1" ht="18" customHeight="1">
      <c r="A21" s="63" t="s">
        <v>21</v>
      </c>
      <c r="B21" s="64" t="s">
        <v>206</v>
      </c>
      <c r="C21" s="65"/>
      <c r="D21" s="50"/>
      <c r="E21" s="51">
        <v>2</v>
      </c>
      <c r="F21" s="66">
        <f>SumaECTS(L21:AQ21)</f>
        <v>6</v>
      </c>
      <c r="G21" s="67">
        <f>SUM(H21:K21)</f>
        <v>60</v>
      </c>
      <c r="H21" s="68">
        <f t="shared" si="0"/>
        <v>60</v>
      </c>
      <c r="I21" s="68">
        <f t="shared" si="0"/>
      </c>
      <c r="J21" s="68">
        <f t="shared" si="0"/>
      </c>
      <c r="K21" s="69">
        <f t="shared" si="0"/>
      </c>
      <c r="L21" s="70">
        <v>30</v>
      </c>
      <c r="M21" s="71"/>
      <c r="N21" s="71"/>
      <c r="O21" s="72"/>
      <c r="P21" s="73"/>
      <c r="Q21" s="71"/>
      <c r="R21" s="71"/>
      <c r="S21" s="74"/>
      <c r="T21" s="70"/>
      <c r="U21" s="68"/>
      <c r="V21" s="68"/>
      <c r="W21" s="75"/>
      <c r="X21" s="70">
        <v>30</v>
      </c>
      <c r="Y21" s="68"/>
      <c r="Z21" s="68"/>
      <c r="AA21" s="75"/>
      <c r="AB21" s="67"/>
      <c r="AC21" s="71"/>
      <c r="AD21" s="71"/>
      <c r="AE21" s="74"/>
      <c r="AF21" s="76"/>
      <c r="AG21" s="68"/>
      <c r="AH21" s="68"/>
      <c r="AI21" s="75"/>
      <c r="AJ21" s="76"/>
      <c r="AK21" s="71"/>
      <c r="AL21" s="71"/>
      <c r="AM21" s="74"/>
      <c r="AN21" s="67"/>
      <c r="AO21" s="71"/>
      <c r="AP21" s="71"/>
      <c r="AQ21" s="74"/>
      <c r="AS21" s="2"/>
    </row>
    <row r="22" spans="1:45" s="15" customFormat="1" ht="18" customHeight="1">
      <c r="A22" s="47"/>
      <c r="B22" s="64"/>
      <c r="C22" s="77"/>
      <c r="D22" s="78"/>
      <c r="E22" s="72"/>
      <c r="F22" s="66"/>
      <c r="G22" s="67"/>
      <c r="H22" s="68"/>
      <c r="I22" s="68"/>
      <c r="J22" s="68"/>
      <c r="K22" s="69"/>
      <c r="L22" s="73"/>
      <c r="M22" s="71"/>
      <c r="N22" s="71"/>
      <c r="O22" s="72"/>
      <c r="P22" s="73"/>
      <c r="Q22" s="71"/>
      <c r="R22" s="71"/>
      <c r="S22" s="74"/>
      <c r="T22" s="70"/>
      <c r="U22" s="68"/>
      <c r="V22" s="68"/>
      <c r="W22" s="75"/>
      <c r="X22" s="70"/>
      <c r="Y22" s="68"/>
      <c r="Z22" s="68"/>
      <c r="AA22" s="75"/>
      <c r="AB22" s="67"/>
      <c r="AC22" s="71"/>
      <c r="AD22" s="71"/>
      <c r="AE22" s="74"/>
      <c r="AF22" s="76"/>
      <c r="AG22" s="68"/>
      <c r="AH22" s="68"/>
      <c r="AI22" s="75"/>
      <c r="AJ22" s="76"/>
      <c r="AK22" s="71"/>
      <c r="AL22" s="71"/>
      <c r="AM22" s="74"/>
      <c r="AN22" s="67"/>
      <c r="AO22" s="71"/>
      <c r="AP22" s="71"/>
      <c r="AQ22" s="74"/>
      <c r="AS22" s="2"/>
    </row>
    <row r="23" spans="1:45" s="15" customFormat="1" ht="18" customHeight="1" thickBot="1">
      <c r="A23" s="47"/>
      <c r="B23" s="79"/>
      <c r="C23" s="80"/>
      <c r="D23" s="81"/>
      <c r="E23" s="82"/>
      <c r="F23" s="83"/>
      <c r="G23" s="84"/>
      <c r="H23" s="85"/>
      <c r="I23" s="85"/>
      <c r="J23" s="85"/>
      <c r="K23" s="86"/>
      <c r="L23" s="84"/>
      <c r="M23" s="82"/>
      <c r="N23" s="82"/>
      <c r="O23" s="87"/>
      <c r="P23" s="84"/>
      <c r="Q23" s="82"/>
      <c r="R23" s="82"/>
      <c r="S23" s="83"/>
      <c r="T23" s="88"/>
      <c r="U23" s="85"/>
      <c r="V23" s="85"/>
      <c r="W23" s="89"/>
      <c r="X23" s="88"/>
      <c r="Y23" s="85"/>
      <c r="Z23" s="85"/>
      <c r="AA23" s="89"/>
      <c r="AB23" s="90"/>
      <c r="AC23" s="82"/>
      <c r="AD23" s="82"/>
      <c r="AE23" s="83"/>
      <c r="AF23" s="91"/>
      <c r="AG23" s="85"/>
      <c r="AH23" s="85"/>
      <c r="AI23" s="89"/>
      <c r="AJ23" s="91"/>
      <c r="AK23" s="82"/>
      <c r="AL23" s="82"/>
      <c r="AM23" s="83"/>
      <c r="AN23" s="90"/>
      <c r="AO23" s="82"/>
      <c r="AP23" s="82"/>
      <c r="AQ23" s="83"/>
      <c r="AS23" s="2"/>
    </row>
    <row r="24" spans="1:43" s="15" customFormat="1" ht="18" customHeight="1" thickTop="1">
      <c r="A24" s="92"/>
      <c r="B24" s="258" t="s">
        <v>25</v>
      </c>
      <c r="C24" s="259"/>
      <c r="D24" s="348">
        <f aca="true" t="shared" si="1" ref="D24:AQ24">SUM(D20:D23)</f>
        <v>0</v>
      </c>
      <c r="E24" s="346">
        <f t="shared" si="1"/>
        <v>8</v>
      </c>
      <c r="F24" s="341">
        <f t="shared" si="1"/>
        <v>12</v>
      </c>
      <c r="G24" s="344">
        <f t="shared" si="1"/>
        <v>180</v>
      </c>
      <c r="H24" s="346">
        <f t="shared" si="1"/>
        <v>60</v>
      </c>
      <c r="I24" s="346">
        <f t="shared" si="1"/>
        <v>0</v>
      </c>
      <c r="J24" s="346">
        <f t="shared" si="1"/>
        <v>120</v>
      </c>
      <c r="K24" s="341">
        <f t="shared" si="1"/>
        <v>0</v>
      </c>
      <c r="L24" s="93">
        <f t="shared" si="1"/>
        <v>30</v>
      </c>
      <c r="M24" s="94">
        <f t="shared" si="1"/>
        <v>0</v>
      </c>
      <c r="N24" s="94">
        <f t="shared" si="1"/>
        <v>0</v>
      </c>
      <c r="O24" s="95">
        <f t="shared" si="1"/>
        <v>0</v>
      </c>
      <c r="P24" s="93">
        <f t="shared" si="1"/>
        <v>0</v>
      </c>
      <c r="Q24" s="94">
        <f t="shared" si="1"/>
        <v>0</v>
      </c>
      <c r="R24" s="94">
        <f t="shared" si="1"/>
        <v>0</v>
      </c>
      <c r="S24" s="96">
        <f t="shared" si="1"/>
        <v>0</v>
      </c>
      <c r="T24" s="93">
        <f t="shared" si="1"/>
        <v>0</v>
      </c>
      <c r="U24" s="94">
        <f t="shared" si="1"/>
        <v>0</v>
      </c>
      <c r="V24" s="94">
        <f t="shared" si="1"/>
        <v>15</v>
      </c>
      <c r="W24" s="96">
        <f t="shared" si="1"/>
        <v>0</v>
      </c>
      <c r="X24" s="93">
        <f>SUM(X20:X23)</f>
        <v>30</v>
      </c>
      <c r="Y24" s="94">
        <f>SUM(Y20:Y23)</f>
        <v>0</v>
      </c>
      <c r="Z24" s="94">
        <f>SUM(Z20:Z23)</f>
        <v>15</v>
      </c>
      <c r="AA24" s="96">
        <f>SUM(AA20:AA23)</f>
        <v>0</v>
      </c>
      <c r="AB24" s="97">
        <f t="shared" si="1"/>
        <v>0</v>
      </c>
      <c r="AC24" s="94">
        <f t="shared" si="1"/>
        <v>0</v>
      </c>
      <c r="AD24" s="94">
        <f t="shared" si="1"/>
        <v>15</v>
      </c>
      <c r="AE24" s="96">
        <f t="shared" si="1"/>
        <v>0</v>
      </c>
      <c r="AF24" s="97">
        <f t="shared" si="1"/>
        <v>0</v>
      </c>
      <c r="AG24" s="94">
        <f t="shared" si="1"/>
        <v>0</v>
      </c>
      <c r="AH24" s="94">
        <f t="shared" si="1"/>
        <v>15</v>
      </c>
      <c r="AI24" s="96">
        <f t="shared" si="1"/>
        <v>0</v>
      </c>
      <c r="AJ24" s="93">
        <f t="shared" si="1"/>
        <v>0</v>
      </c>
      <c r="AK24" s="94">
        <f t="shared" si="1"/>
        <v>0</v>
      </c>
      <c r="AL24" s="94">
        <f t="shared" si="1"/>
        <v>30</v>
      </c>
      <c r="AM24" s="96">
        <f t="shared" si="1"/>
        <v>0</v>
      </c>
      <c r="AN24" s="97">
        <f t="shared" si="1"/>
        <v>0</v>
      </c>
      <c r="AO24" s="94">
        <f t="shared" si="1"/>
        <v>0</v>
      </c>
      <c r="AP24" s="94">
        <f t="shared" si="1"/>
        <v>30</v>
      </c>
      <c r="AQ24" s="96">
        <f t="shared" si="1"/>
        <v>0</v>
      </c>
    </row>
    <row r="25" spans="1:45" s="15" customFormat="1" ht="18" customHeight="1" thickBot="1">
      <c r="A25" s="98"/>
      <c r="B25" s="260"/>
      <c r="C25" s="261"/>
      <c r="D25" s="349"/>
      <c r="E25" s="350"/>
      <c r="F25" s="343"/>
      <c r="G25" s="408"/>
      <c r="H25" s="350"/>
      <c r="I25" s="350"/>
      <c r="J25" s="350"/>
      <c r="K25" s="343"/>
      <c r="L25" s="283">
        <f>SUM(L24:O24)</f>
        <v>30</v>
      </c>
      <c r="M25" s="284"/>
      <c r="N25" s="284"/>
      <c r="O25" s="285"/>
      <c r="P25" s="283">
        <f>SUM(P24:S24)</f>
        <v>0</v>
      </c>
      <c r="Q25" s="284"/>
      <c r="R25" s="284"/>
      <c r="S25" s="285"/>
      <c r="T25" s="283">
        <f>SUM(T24:W24)</f>
        <v>15</v>
      </c>
      <c r="U25" s="284"/>
      <c r="V25" s="284"/>
      <c r="W25" s="285"/>
      <c r="X25" s="283">
        <f>SUM(X24:AA24)</f>
        <v>45</v>
      </c>
      <c r="Y25" s="284"/>
      <c r="Z25" s="284"/>
      <c r="AA25" s="285"/>
      <c r="AB25" s="283">
        <f>SUM(AB24:AE24)</f>
        <v>15</v>
      </c>
      <c r="AC25" s="284"/>
      <c r="AD25" s="284"/>
      <c r="AE25" s="285"/>
      <c r="AF25" s="283">
        <f>SUM(AF24:AI24)</f>
        <v>15</v>
      </c>
      <c r="AG25" s="284"/>
      <c r="AH25" s="284"/>
      <c r="AI25" s="285"/>
      <c r="AJ25" s="283">
        <f>SUM(AJ24:AM24)</f>
        <v>30</v>
      </c>
      <c r="AK25" s="284"/>
      <c r="AL25" s="284"/>
      <c r="AM25" s="285"/>
      <c r="AN25" s="283">
        <f>SUM(AN24:AQ24)</f>
        <v>30</v>
      </c>
      <c r="AO25" s="284"/>
      <c r="AP25" s="284"/>
      <c r="AQ25" s="285"/>
      <c r="AS25" s="15">
        <f>SUM(L25:AQ25)</f>
        <v>180</v>
      </c>
    </row>
    <row r="26" spans="1:43" s="15" customFormat="1" ht="18" customHeight="1">
      <c r="A26" s="314" t="s">
        <v>26</v>
      </c>
      <c r="B26" s="315"/>
      <c r="C26" s="316"/>
      <c r="D26" s="317" t="s">
        <v>12</v>
      </c>
      <c r="E26" s="320" t="s">
        <v>13</v>
      </c>
      <c r="F26" s="281" t="s">
        <v>66</v>
      </c>
      <c r="G26" s="357" t="s">
        <v>10</v>
      </c>
      <c r="H26" s="337" t="s">
        <v>14</v>
      </c>
      <c r="I26" s="337" t="s">
        <v>15</v>
      </c>
      <c r="J26" s="337" t="s">
        <v>16</v>
      </c>
      <c r="K26" s="339" t="s">
        <v>58</v>
      </c>
      <c r="L26" s="302" t="s">
        <v>193</v>
      </c>
      <c r="M26" s="303"/>
      <c r="N26" s="303"/>
      <c r="O26" s="304"/>
      <c r="P26" s="302" t="s">
        <v>194</v>
      </c>
      <c r="Q26" s="303"/>
      <c r="R26" s="303"/>
      <c r="S26" s="304"/>
      <c r="T26" s="302" t="s">
        <v>195</v>
      </c>
      <c r="U26" s="303"/>
      <c r="V26" s="303"/>
      <c r="W26" s="304"/>
      <c r="X26" s="268" t="s">
        <v>196</v>
      </c>
      <c r="Y26" s="269"/>
      <c r="Z26" s="269"/>
      <c r="AA26" s="270"/>
      <c r="AB26" s="268" t="s">
        <v>197</v>
      </c>
      <c r="AC26" s="269"/>
      <c r="AD26" s="269"/>
      <c r="AE26" s="270"/>
      <c r="AF26" s="268" t="s">
        <v>198</v>
      </c>
      <c r="AG26" s="269"/>
      <c r="AH26" s="269"/>
      <c r="AI26" s="270"/>
      <c r="AJ26" s="268" t="s">
        <v>199</v>
      </c>
      <c r="AK26" s="269"/>
      <c r="AL26" s="269"/>
      <c r="AM26" s="270"/>
      <c r="AN26" s="302" t="s">
        <v>200</v>
      </c>
      <c r="AO26" s="303"/>
      <c r="AP26" s="303"/>
      <c r="AQ26" s="304"/>
    </row>
    <row r="27" spans="1:43" s="15" customFormat="1" ht="18" customHeight="1">
      <c r="A27" s="314"/>
      <c r="B27" s="315"/>
      <c r="C27" s="316"/>
      <c r="D27" s="318"/>
      <c r="E27" s="320"/>
      <c r="F27" s="321"/>
      <c r="G27" s="357"/>
      <c r="H27" s="337"/>
      <c r="I27" s="337"/>
      <c r="J27" s="337"/>
      <c r="K27" s="339"/>
      <c r="L27" s="305" t="s">
        <v>14</v>
      </c>
      <c r="M27" s="292" t="s">
        <v>15</v>
      </c>
      <c r="N27" s="294" t="s">
        <v>17</v>
      </c>
      <c r="O27" s="281" t="s">
        <v>64</v>
      </c>
      <c r="P27" s="305" t="s">
        <v>14</v>
      </c>
      <c r="Q27" s="292" t="s">
        <v>15</v>
      </c>
      <c r="R27" s="294" t="s">
        <v>17</v>
      </c>
      <c r="S27" s="281" t="s">
        <v>64</v>
      </c>
      <c r="T27" s="305" t="s">
        <v>14</v>
      </c>
      <c r="U27" s="292" t="s">
        <v>15</v>
      </c>
      <c r="V27" s="294" t="s">
        <v>17</v>
      </c>
      <c r="W27" s="281" t="s">
        <v>64</v>
      </c>
      <c r="X27" s="305" t="s">
        <v>14</v>
      </c>
      <c r="Y27" s="292" t="s">
        <v>15</v>
      </c>
      <c r="Z27" s="294" t="s">
        <v>17</v>
      </c>
      <c r="AA27" s="281" t="s">
        <v>64</v>
      </c>
      <c r="AB27" s="305" t="s">
        <v>14</v>
      </c>
      <c r="AC27" s="292" t="s">
        <v>15</v>
      </c>
      <c r="AD27" s="294" t="s">
        <v>17</v>
      </c>
      <c r="AE27" s="281" t="s">
        <v>64</v>
      </c>
      <c r="AF27" s="305" t="s">
        <v>14</v>
      </c>
      <c r="AG27" s="292" t="s">
        <v>15</v>
      </c>
      <c r="AH27" s="294" t="s">
        <v>17</v>
      </c>
      <c r="AI27" s="281" t="s">
        <v>64</v>
      </c>
      <c r="AJ27" s="305" t="s">
        <v>14</v>
      </c>
      <c r="AK27" s="292" t="s">
        <v>15</v>
      </c>
      <c r="AL27" s="294" t="s">
        <v>17</v>
      </c>
      <c r="AM27" s="281" t="s">
        <v>64</v>
      </c>
      <c r="AN27" s="305" t="s">
        <v>14</v>
      </c>
      <c r="AO27" s="292" t="s">
        <v>15</v>
      </c>
      <c r="AP27" s="294" t="s">
        <v>17</v>
      </c>
      <c r="AQ27" s="281" t="s">
        <v>64</v>
      </c>
    </row>
    <row r="28" spans="1:43" s="15" customFormat="1" ht="18" customHeight="1" thickBot="1">
      <c r="A28" s="314"/>
      <c r="B28" s="315"/>
      <c r="C28" s="316"/>
      <c r="D28" s="319"/>
      <c r="E28" s="295"/>
      <c r="F28" s="282"/>
      <c r="G28" s="306"/>
      <c r="H28" s="338"/>
      <c r="I28" s="338"/>
      <c r="J28" s="338"/>
      <c r="K28" s="340"/>
      <c r="L28" s="306"/>
      <c r="M28" s="293"/>
      <c r="N28" s="295"/>
      <c r="O28" s="282"/>
      <c r="P28" s="306"/>
      <c r="Q28" s="293"/>
      <c r="R28" s="295"/>
      <c r="S28" s="282"/>
      <c r="T28" s="306"/>
      <c r="U28" s="293"/>
      <c r="V28" s="295"/>
      <c r="W28" s="282"/>
      <c r="X28" s="306"/>
      <c r="Y28" s="293"/>
      <c r="Z28" s="295"/>
      <c r="AA28" s="282"/>
      <c r="AB28" s="306"/>
      <c r="AC28" s="293"/>
      <c r="AD28" s="295"/>
      <c r="AE28" s="282"/>
      <c r="AF28" s="306"/>
      <c r="AG28" s="293"/>
      <c r="AH28" s="295"/>
      <c r="AI28" s="282"/>
      <c r="AJ28" s="306"/>
      <c r="AK28" s="293"/>
      <c r="AL28" s="295"/>
      <c r="AM28" s="282"/>
      <c r="AN28" s="306"/>
      <c r="AO28" s="293"/>
      <c r="AP28" s="295"/>
      <c r="AQ28" s="282"/>
    </row>
    <row r="29" spans="1:45" s="15" customFormat="1" ht="18" customHeight="1">
      <c r="A29" s="314"/>
      <c r="B29" s="315"/>
      <c r="C29" s="316"/>
      <c r="D29" s="419">
        <f aca="true" t="shared" si="2" ref="D29:AQ29">SUM(D24)</f>
        <v>0</v>
      </c>
      <c r="E29" s="397">
        <f t="shared" si="2"/>
        <v>8</v>
      </c>
      <c r="F29" s="392">
        <f t="shared" si="2"/>
        <v>12</v>
      </c>
      <c r="G29" s="407">
        <f t="shared" si="2"/>
        <v>180</v>
      </c>
      <c r="H29" s="397">
        <f t="shared" si="2"/>
        <v>60</v>
      </c>
      <c r="I29" s="397">
        <f t="shared" si="2"/>
        <v>0</v>
      </c>
      <c r="J29" s="397">
        <f t="shared" si="2"/>
        <v>120</v>
      </c>
      <c r="K29" s="397">
        <f t="shared" si="2"/>
        <v>0</v>
      </c>
      <c r="L29" s="102">
        <f t="shared" si="2"/>
        <v>30</v>
      </c>
      <c r="M29" s="103">
        <f t="shared" si="2"/>
        <v>0</v>
      </c>
      <c r="N29" s="103">
        <f t="shared" si="2"/>
        <v>0</v>
      </c>
      <c r="O29" s="104">
        <f t="shared" si="2"/>
        <v>0</v>
      </c>
      <c r="P29" s="102">
        <f t="shared" si="2"/>
        <v>0</v>
      </c>
      <c r="Q29" s="103">
        <f t="shared" si="2"/>
        <v>0</v>
      </c>
      <c r="R29" s="103">
        <f t="shared" si="2"/>
        <v>0</v>
      </c>
      <c r="S29" s="105">
        <f t="shared" si="2"/>
        <v>0</v>
      </c>
      <c r="T29" s="106">
        <f t="shared" si="2"/>
        <v>0</v>
      </c>
      <c r="U29" s="103">
        <f t="shared" si="2"/>
        <v>0</v>
      </c>
      <c r="V29" s="103">
        <f t="shared" si="2"/>
        <v>15</v>
      </c>
      <c r="W29" s="105">
        <f t="shared" si="2"/>
        <v>0</v>
      </c>
      <c r="X29" s="102">
        <f>SUM(X24)</f>
        <v>30</v>
      </c>
      <c r="Y29" s="103">
        <f>SUM(Y24)</f>
        <v>0</v>
      </c>
      <c r="Z29" s="103">
        <f>SUM(Z24)</f>
        <v>15</v>
      </c>
      <c r="AA29" s="104">
        <f>SUM(AA24)</f>
        <v>0</v>
      </c>
      <c r="AB29" s="102">
        <f t="shared" si="2"/>
        <v>0</v>
      </c>
      <c r="AC29" s="103">
        <f t="shared" si="2"/>
        <v>0</v>
      </c>
      <c r="AD29" s="103">
        <f t="shared" si="2"/>
        <v>15</v>
      </c>
      <c r="AE29" s="105">
        <f t="shared" si="2"/>
        <v>0</v>
      </c>
      <c r="AF29" s="106">
        <f t="shared" si="2"/>
        <v>0</v>
      </c>
      <c r="AG29" s="103">
        <f t="shared" si="2"/>
        <v>0</v>
      </c>
      <c r="AH29" s="103">
        <f t="shared" si="2"/>
        <v>15</v>
      </c>
      <c r="AI29" s="104">
        <f t="shared" si="2"/>
        <v>0</v>
      </c>
      <c r="AJ29" s="102">
        <f t="shared" si="2"/>
        <v>0</v>
      </c>
      <c r="AK29" s="103">
        <f t="shared" si="2"/>
        <v>0</v>
      </c>
      <c r="AL29" s="103">
        <f t="shared" si="2"/>
        <v>30</v>
      </c>
      <c r="AM29" s="105">
        <f t="shared" si="2"/>
        <v>0</v>
      </c>
      <c r="AN29" s="106">
        <f t="shared" si="2"/>
        <v>0</v>
      </c>
      <c r="AO29" s="103">
        <f t="shared" si="2"/>
        <v>0</v>
      </c>
      <c r="AP29" s="103">
        <f t="shared" si="2"/>
        <v>30</v>
      </c>
      <c r="AQ29" s="105">
        <f t="shared" si="2"/>
        <v>0</v>
      </c>
      <c r="AS29" s="15" t="s">
        <v>68</v>
      </c>
    </row>
    <row r="30" spans="1:45" s="15" customFormat="1" ht="18" customHeight="1" thickBot="1">
      <c r="A30" s="314"/>
      <c r="B30" s="315"/>
      <c r="C30" s="316"/>
      <c r="D30" s="323"/>
      <c r="E30" s="311"/>
      <c r="F30" s="334"/>
      <c r="G30" s="313"/>
      <c r="H30" s="311"/>
      <c r="I30" s="311"/>
      <c r="J30" s="311"/>
      <c r="K30" s="311"/>
      <c r="L30" s="289">
        <f>SUM(L29:O29)</f>
        <v>30</v>
      </c>
      <c r="M30" s="290"/>
      <c r="N30" s="290"/>
      <c r="O30" s="291"/>
      <c r="P30" s="289">
        <f>SUM(P29:S29)</f>
        <v>0</v>
      </c>
      <c r="Q30" s="290"/>
      <c r="R30" s="290"/>
      <c r="S30" s="291"/>
      <c r="T30" s="289">
        <f>SUM(T29:W29)</f>
        <v>15</v>
      </c>
      <c r="U30" s="290"/>
      <c r="V30" s="290"/>
      <c r="W30" s="291"/>
      <c r="X30" s="289">
        <f>SUM(X29:AA29)</f>
        <v>45</v>
      </c>
      <c r="Y30" s="290"/>
      <c r="Z30" s="290"/>
      <c r="AA30" s="291"/>
      <c r="AB30" s="289">
        <f>SUM(AB29:AE29)</f>
        <v>15</v>
      </c>
      <c r="AC30" s="290"/>
      <c r="AD30" s="290"/>
      <c r="AE30" s="291"/>
      <c r="AF30" s="289">
        <f>SUM(AF29:AI29)</f>
        <v>15</v>
      </c>
      <c r="AG30" s="290"/>
      <c r="AH30" s="290"/>
      <c r="AI30" s="291"/>
      <c r="AJ30" s="289">
        <f>SUM(AJ29:AM29)</f>
        <v>30</v>
      </c>
      <c r="AK30" s="290"/>
      <c r="AL30" s="290"/>
      <c r="AM30" s="291"/>
      <c r="AN30" s="289">
        <f>SUM(AN29:AQ29)</f>
        <v>30</v>
      </c>
      <c r="AO30" s="290"/>
      <c r="AP30" s="290"/>
      <c r="AQ30" s="291"/>
      <c r="AS30" s="15">
        <f>SUM(L30:AQ30)</f>
        <v>180</v>
      </c>
    </row>
    <row r="31" spans="1:45" s="15" customFormat="1" ht="18" customHeight="1">
      <c r="A31" s="314"/>
      <c r="B31" s="315"/>
      <c r="C31" s="316"/>
      <c r="D31" s="324" t="s">
        <v>27</v>
      </c>
      <c r="E31" s="325"/>
      <c r="F31" s="326"/>
      <c r="G31" s="307" t="s">
        <v>28</v>
      </c>
      <c r="H31" s="269"/>
      <c r="I31" s="269"/>
      <c r="J31" s="269"/>
      <c r="K31" s="270"/>
      <c r="L31" s="286">
        <v>0</v>
      </c>
      <c r="M31" s="287"/>
      <c r="N31" s="287"/>
      <c r="O31" s="288"/>
      <c r="P31" s="286">
        <v>0</v>
      </c>
      <c r="Q31" s="287"/>
      <c r="R31" s="287"/>
      <c r="S31" s="288"/>
      <c r="T31" s="286">
        <v>0</v>
      </c>
      <c r="U31" s="287"/>
      <c r="V31" s="287"/>
      <c r="W31" s="288"/>
      <c r="X31" s="286">
        <v>0</v>
      </c>
      <c r="Y31" s="287"/>
      <c r="Z31" s="287"/>
      <c r="AA31" s="288"/>
      <c r="AB31" s="286">
        <v>0</v>
      </c>
      <c r="AC31" s="287"/>
      <c r="AD31" s="287"/>
      <c r="AE31" s="288"/>
      <c r="AF31" s="286">
        <v>0</v>
      </c>
      <c r="AG31" s="287"/>
      <c r="AH31" s="287"/>
      <c r="AI31" s="288"/>
      <c r="AJ31" s="286">
        <v>0</v>
      </c>
      <c r="AK31" s="287"/>
      <c r="AL31" s="287"/>
      <c r="AM31" s="288"/>
      <c r="AN31" s="286">
        <v>0</v>
      </c>
      <c r="AO31" s="287"/>
      <c r="AP31" s="287"/>
      <c r="AQ31" s="288"/>
      <c r="AS31" s="15">
        <f>SUM(L31:AQ31)</f>
        <v>0</v>
      </c>
    </row>
    <row r="32" spans="1:45" s="15" customFormat="1" ht="18" customHeight="1">
      <c r="A32" s="314"/>
      <c r="B32" s="315"/>
      <c r="C32" s="316"/>
      <c r="D32" s="327"/>
      <c r="E32" s="328"/>
      <c r="F32" s="329"/>
      <c r="G32" s="299" t="s">
        <v>29</v>
      </c>
      <c r="H32" s="300"/>
      <c r="I32" s="300"/>
      <c r="J32" s="300"/>
      <c r="K32" s="301"/>
      <c r="L32" s="387">
        <v>1</v>
      </c>
      <c r="M32" s="388"/>
      <c r="N32" s="388"/>
      <c r="O32" s="389"/>
      <c r="P32" s="387">
        <v>0</v>
      </c>
      <c r="Q32" s="388"/>
      <c r="R32" s="388"/>
      <c r="S32" s="389"/>
      <c r="T32" s="387">
        <v>1</v>
      </c>
      <c r="U32" s="388"/>
      <c r="V32" s="388"/>
      <c r="W32" s="389"/>
      <c r="X32" s="387">
        <v>2</v>
      </c>
      <c r="Y32" s="388"/>
      <c r="Z32" s="388"/>
      <c r="AA32" s="389"/>
      <c r="AB32" s="387">
        <v>1</v>
      </c>
      <c r="AC32" s="388"/>
      <c r="AD32" s="388"/>
      <c r="AE32" s="389"/>
      <c r="AF32" s="387">
        <v>1</v>
      </c>
      <c r="AG32" s="388"/>
      <c r="AH32" s="388"/>
      <c r="AI32" s="389"/>
      <c r="AJ32" s="387">
        <v>1</v>
      </c>
      <c r="AK32" s="388"/>
      <c r="AL32" s="388"/>
      <c r="AM32" s="389"/>
      <c r="AN32" s="387">
        <v>1</v>
      </c>
      <c r="AO32" s="388"/>
      <c r="AP32" s="388"/>
      <c r="AQ32" s="389"/>
      <c r="AS32" s="15">
        <f>SUM(L32:AQ32)</f>
        <v>8</v>
      </c>
    </row>
    <row r="33" spans="1:45" s="15" customFormat="1" ht="18" customHeight="1" thickBot="1">
      <c r="A33" s="314"/>
      <c r="B33" s="315"/>
      <c r="C33" s="316"/>
      <c r="D33" s="330"/>
      <c r="E33" s="331"/>
      <c r="F33" s="332"/>
      <c r="G33" s="299" t="s">
        <v>66</v>
      </c>
      <c r="H33" s="300"/>
      <c r="I33" s="300"/>
      <c r="J33" s="300"/>
      <c r="K33" s="301"/>
      <c r="L33" s="280">
        <f>SumaECTS(L20:O23)</f>
        <v>4</v>
      </c>
      <c r="M33" s="280"/>
      <c r="N33" s="280"/>
      <c r="O33" s="280"/>
      <c r="P33" s="280">
        <f>SumaECTS(P20:S23)</f>
        <v>0</v>
      </c>
      <c r="Q33" s="280"/>
      <c r="R33" s="280"/>
      <c r="S33" s="280"/>
      <c r="T33" s="280">
        <f>SumaECTS(T20:W23)</f>
        <v>1</v>
      </c>
      <c r="U33" s="280"/>
      <c r="V33" s="280"/>
      <c r="W33" s="280"/>
      <c r="X33" s="280">
        <f>SumaECTS(X20:AA23)</f>
        <v>3</v>
      </c>
      <c r="Y33" s="280"/>
      <c r="Z33" s="280"/>
      <c r="AA33" s="280"/>
      <c r="AB33" s="280">
        <f>SumaECTS(AB20:AE23)</f>
        <v>1</v>
      </c>
      <c r="AC33" s="280"/>
      <c r="AD33" s="280"/>
      <c r="AE33" s="280"/>
      <c r="AF33" s="280">
        <f>SumaECTS(AF20:AI23)</f>
        <v>1</v>
      </c>
      <c r="AG33" s="280"/>
      <c r="AH33" s="280"/>
      <c r="AI33" s="280"/>
      <c r="AJ33" s="280">
        <f>SumaECTS(AJ20:AM23)</f>
        <v>1</v>
      </c>
      <c r="AK33" s="280"/>
      <c r="AL33" s="280"/>
      <c r="AM33" s="280"/>
      <c r="AN33" s="280">
        <f>SumaECTS(AN20:AQ23)</f>
        <v>1</v>
      </c>
      <c r="AO33" s="280"/>
      <c r="AP33" s="280"/>
      <c r="AQ33" s="280"/>
      <c r="AS33" s="15">
        <f>SUM(L33:AQ33)</f>
        <v>12</v>
      </c>
    </row>
    <row r="34" spans="1:43" s="15" customFormat="1" ht="18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39"/>
      <c r="V34" s="108"/>
      <c r="W34" s="108"/>
      <c r="X34" s="108"/>
      <c r="Y34" s="39"/>
      <c r="Z34" s="108"/>
      <c r="AA34" s="108"/>
      <c r="AB34" s="108"/>
      <c r="AC34" s="108"/>
      <c r="AD34" s="39"/>
      <c r="AE34" s="109"/>
      <c r="AF34" s="110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11"/>
    </row>
    <row r="35" spans="1:43" s="15" customFormat="1" ht="18" customHeight="1">
      <c r="A35" s="112" t="s">
        <v>61</v>
      </c>
      <c r="B35" s="113"/>
      <c r="C35" s="113"/>
      <c r="D35" s="113"/>
      <c r="E35" s="113"/>
      <c r="F35" s="113"/>
      <c r="G35" s="11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2"/>
      <c r="AF35" s="30"/>
      <c r="AG35" s="31" t="s">
        <v>211</v>
      </c>
      <c r="AH35" s="31"/>
      <c r="AI35" s="31"/>
      <c r="AJ35" s="31"/>
      <c r="AK35" s="31"/>
      <c r="AL35" s="31"/>
      <c r="AM35" s="31"/>
      <c r="AN35" s="31"/>
      <c r="AO35" s="31"/>
      <c r="AP35" s="31"/>
      <c r="AQ35" s="32"/>
    </row>
    <row r="36" spans="1:43" s="15" customFormat="1" ht="18" customHeight="1">
      <c r="A36" s="114"/>
      <c r="B36" s="115" t="s">
        <v>20</v>
      </c>
      <c r="C36" s="12" t="s">
        <v>149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113"/>
      <c r="R36" s="113"/>
      <c r="S36" s="113"/>
      <c r="T36" s="116"/>
      <c r="U36" s="116"/>
      <c r="V36" s="116"/>
      <c r="W36" s="116"/>
      <c r="X36" s="116"/>
      <c r="Y36" s="116"/>
      <c r="Z36" s="116"/>
      <c r="AA36" s="116"/>
      <c r="AB36" s="113"/>
      <c r="AC36" s="113"/>
      <c r="AD36" s="31"/>
      <c r="AE36" s="32"/>
      <c r="AF36" s="117"/>
      <c r="AG36" s="113"/>
      <c r="AH36" s="116"/>
      <c r="AI36" s="116"/>
      <c r="AJ36" s="31"/>
      <c r="AK36" s="31"/>
      <c r="AL36" s="31"/>
      <c r="AM36" s="31"/>
      <c r="AN36" s="31"/>
      <c r="AO36" s="17"/>
      <c r="AP36" s="17"/>
      <c r="AQ36" s="18"/>
    </row>
    <row r="37" spans="1:43" s="15" customFormat="1" ht="18" customHeight="1">
      <c r="A37" s="114"/>
      <c r="B37" s="115" t="s">
        <v>21</v>
      </c>
      <c r="C37" s="118" t="s">
        <v>202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19"/>
      <c r="R37" s="119"/>
      <c r="S37" s="119"/>
      <c r="T37" s="120"/>
      <c r="U37" s="121"/>
      <c r="V37" s="120"/>
      <c r="W37" s="120"/>
      <c r="X37" s="120"/>
      <c r="Y37" s="121"/>
      <c r="Z37" s="120"/>
      <c r="AA37" s="120"/>
      <c r="AB37" s="31"/>
      <c r="AC37" s="31"/>
      <c r="AD37" s="31"/>
      <c r="AE37" s="32"/>
      <c r="AF37" s="30"/>
      <c r="AG37" s="121" t="s">
        <v>30</v>
      </c>
      <c r="AH37" s="119"/>
      <c r="AI37" s="119"/>
      <c r="AJ37" s="120"/>
      <c r="AK37" s="122"/>
      <c r="AL37" s="31"/>
      <c r="AM37" s="31"/>
      <c r="AN37" s="122"/>
      <c r="AO37" s="122"/>
      <c r="AP37" s="122"/>
      <c r="AQ37" s="32"/>
    </row>
    <row r="38" spans="1:43" s="15" customFormat="1" ht="18" customHeight="1">
      <c r="A38" s="114"/>
      <c r="B38" s="123" t="s">
        <v>22</v>
      </c>
      <c r="C38" s="4" t="s">
        <v>203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13"/>
      <c r="R38" s="113"/>
      <c r="S38" s="113"/>
      <c r="T38" s="116"/>
      <c r="U38" s="116"/>
      <c r="V38" s="116"/>
      <c r="W38" s="116"/>
      <c r="X38" s="116"/>
      <c r="Y38" s="116"/>
      <c r="Z38" s="116"/>
      <c r="AA38" s="116"/>
      <c r="AB38" s="31"/>
      <c r="AC38" s="31"/>
      <c r="AD38" s="31"/>
      <c r="AE38" s="32"/>
      <c r="AF38" s="30"/>
      <c r="AG38" s="120" t="s">
        <v>31</v>
      </c>
      <c r="AH38" s="120" t="s">
        <v>32</v>
      </c>
      <c r="AI38" s="113"/>
      <c r="AJ38" s="116"/>
      <c r="AK38" s="31"/>
      <c r="AL38" s="31"/>
      <c r="AM38" s="31"/>
      <c r="AN38" s="31"/>
      <c r="AO38" s="31"/>
      <c r="AP38" s="31"/>
      <c r="AQ38" s="125"/>
    </row>
    <row r="39" spans="1:43" s="15" customFormat="1" ht="18" customHeight="1">
      <c r="A39" s="114"/>
      <c r="B39" s="126" t="s">
        <v>23</v>
      </c>
      <c r="C39" s="4" t="s">
        <v>204</v>
      </c>
      <c r="D39" s="124"/>
      <c r="E39" s="124"/>
      <c r="F39" s="124"/>
      <c r="G39" s="46"/>
      <c r="H39" s="127"/>
      <c r="I39" s="127"/>
      <c r="J39" s="127"/>
      <c r="K39" s="127"/>
      <c r="L39" s="127"/>
      <c r="M39" s="127"/>
      <c r="N39" s="127"/>
      <c r="O39" s="127"/>
      <c r="P39" s="127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31"/>
      <c r="AC39" s="31"/>
      <c r="AD39" s="31"/>
      <c r="AE39" s="32"/>
      <c r="AF39" s="30"/>
      <c r="AG39" s="119" t="s">
        <v>33</v>
      </c>
      <c r="AH39" s="119" t="s">
        <v>34</v>
      </c>
      <c r="AI39" s="128"/>
      <c r="AJ39" s="128"/>
      <c r="AK39" s="31"/>
      <c r="AL39" s="31"/>
      <c r="AM39" s="31"/>
      <c r="AN39" s="31"/>
      <c r="AO39" s="31"/>
      <c r="AP39" s="31"/>
      <c r="AQ39" s="32"/>
    </row>
    <row r="40" spans="1:43" s="15" customFormat="1" ht="18" customHeight="1">
      <c r="A40" s="114"/>
      <c r="B40" s="126" t="s">
        <v>24</v>
      </c>
      <c r="C40" s="46" t="s">
        <v>187</v>
      </c>
      <c r="D40" s="46"/>
      <c r="E40" s="46"/>
      <c r="F40" s="46"/>
      <c r="G40" s="46"/>
      <c r="H40" s="46"/>
      <c r="I40" s="46"/>
      <c r="J40" s="46"/>
      <c r="K40" s="129"/>
      <c r="L40" s="46"/>
      <c r="M40" s="46"/>
      <c r="N40" s="46"/>
      <c r="O40" s="46"/>
      <c r="P40" s="46"/>
      <c r="Q40" s="130"/>
      <c r="R40" s="130"/>
      <c r="S40" s="130"/>
      <c r="T40" s="130"/>
      <c r="U40" s="113"/>
      <c r="V40" s="113"/>
      <c r="W40" s="113"/>
      <c r="X40" s="130"/>
      <c r="Y40" s="113"/>
      <c r="Z40" s="113"/>
      <c r="AA40" s="113"/>
      <c r="AB40" s="31"/>
      <c r="AC40" s="31"/>
      <c r="AD40" s="31"/>
      <c r="AE40" s="32"/>
      <c r="AF40" s="30"/>
      <c r="AG40" s="120" t="s">
        <v>16</v>
      </c>
      <c r="AH40" s="131" t="s">
        <v>35</v>
      </c>
      <c r="AI40" s="113"/>
      <c r="AJ40" s="113"/>
      <c r="AK40" s="31"/>
      <c r="AL40" s="31"/>
      <c r="AM40" s="31"/>
      <c r="AN40" s="31"/>
      <c r="AO40" s="31"/>
      <c r="AP40" s="31"/>
      <c r="AQ40" s="32"/>
    </row>
    <row r="41" spans="1:43" s="15" customFormat="1" ht="18" customHeight="1">
      <c r="A41" s="114"/>
      <c r="B41" s="132"/>
      <c r="C41" s="2"/>
      <c r="D41" s="46"/>
      <c r="E41" s="46"/>
      <c r="F41" s="46"/>
      <c r="G41" s="46"/>
      <c r="H41" s="22"/>
      <c r="I41" s="22"/>
      <c r="J41" s="22"/>
      <c r="K41" s="22"/>
      <c r="L41" s="22"/>
      <c r="M41" s="22"/>
      <c r="N41" s="22"/>
      <c r="O41" s="22"/>
      <c r="P41" s="22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31"/>
      <c r="AC41" s="31"/>
      <c r="AD41" s="31"/>
      <c r="AE41" s="32"/>
      <c r="AF41" s="30"/>
      <c r="AG41" s="120" t="s">
        <v>36</v>
      </c>
      <c r="AH41" s="120" t="s">
        <v>37</v>
      </c>
      <c r="AI41" s="113"/>
      <c r="AJ41" s="113"/>
      <c r="AK41" s="31"/>
      <c r="AL41" s="31"/>
      <c r="AM41" s="31"/>
      <c r="AN41" s="31"/>
      <c r="AO41" s="31"/>
      <c r="AP41" s="31"/>
      <c r="AQ41" s="32"/>
    </row>
    <row r="42" spans="1:43" s="15" customFormat="1" ht="18" customHeight="1">
      <c r="A42" s="114"/>
      <c r="C42" s="31"/>
      <c r="D42" s="46"/>
      <c r="E42" s="46"/>
      <c r="F42" s="46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113"/>
      <c r="R42" s="113"/>
      <c r="S42" s="113"/>
      <c r="T42" s="116"/>
      <c r="U42" s="116"/>
      <c r="V42" s="116"/>
      <c r="W42" s="116"/>
      <c r="X42" s="116"/>
      <c r="Y42" s="116"/>
      <c r="Z42" s="116"/>
      <c r="AA42" s="116"/>
      <c r="AB42" s="31"/>
      <c r="AC42" s="31"/>
      <c r="AD42" s="31"/>
      <c r="AE42" s="32"/>
      <c r="AF42" s="30"/>
      <c r="AG42" s="120" t="s">
        <v>38</v>
      </c>
      <c r="AH42" s="120" t="s">
        <v>39</v>
      </c>
      <c r="AI42" s="113"/>
      <c r="AJ42" s="116"/>
      <c r="AK42" s="31"/>
      <c r="AL42" s="31"/>
      <c r="AM42" s="31"/>
      <c r="AN42" s="31"/>
      <c r="AO42" s="31"/>
      <c r="AP42" s="31"/>
      <c r="AQ42" s="32"/>
    </row>
    <row r="43" spans="1:43" s="15" customFormat="1" ht="18" customHeight="1">
      <c r="A43" s="114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113"/>
      <c r="R43" s="113"/>
      <c r="S43" s="113"/>
      <c r="T43" s="116"/>
      <c r="U43" s="116"/>
      <c r="V43" s="116"/>
      <c r="W43" s="116"/>
      <c r="X43" s="116"/>
      <c r="Y43" s="116"/>
      <c r="Z43" s="116"/>
      <c r="AA43" s="116"/>
      <c r="AB43" s="31"/>
      <c r="AC43" s="31"/>
      <c r="AD43" s="31"/>
      <c r="AE43" s="32"/>
      <c r="AF43" s="30"/>
      <c r="AG43" s="119" t="s">
        <v>40</v>
      </c>
      <c r="AH43" s="119" t="s">
        <v>41</v>
      </c>
      <c r="AI43" s="113"/>
      <c r="AJ43" s="116"/>
      <c r="AK43" s="31"/>
      <c r="AL43" s="31"/>
      <c r="AM43" s="31"/>
      <c r="AN43" s="31"/>
      <c r="AO43" s="31"/>
      <c r="AP43" s="31"/>
      <c r="AQ43" s="32"/>
    </row>
    <row r="44" spans="1:43" s="15" customFormat="1" ht="18" customHeight="1">
      <c r="A44" s="114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13"/>
      <c r="R44" s="113"/>
      <c r="S44" s="113"/>
      <c r="T44" s="116"/>
      <c r="U44" s="116"/>
      <c r="V44" s="116"/>
      <c r="W44" s="116"/>
      <c r="X44" s="116"/>
      <c r="Y44" s="116"/>
      <c r="Z44" s="116"/>
      <c r="AA44" s="116"/>
      <c r="AB44" s="31"/>
      <c r="AC44" s="31"/>
      <c r="AD44" s="31"/>
      <c r="AE44" s="32"/>
      <c r="AF44" s="30"/>
      <c r="AG44" s="133"/>
      <c r="AH44" s="119" t="s">
        <v>65</v>
      </c>
      <c r="AJ44" s="116"/>
      <c r="AK44" s="31"/>
      <c r="AL44" s="31"/>
      <c r="AM44" s="31"/>
      <c r="AN44" s="31"/>
      <c r="AO44" s="31"/>
      <c r="AP44" s="31"/>
      <c r="AQ44" s="32"/>
    </row>
    <row r="45" spans="1:43" s="15" customFormat="1" ht="18" customHeight="1" thickBot="1">
      <c r="A45" s="134"/>
      <c r="B45" s="135"/>
      <c r="C45" s="135"/>
      <c r="D45" s="135"/>
      <c r="E45" s="136"/>
      <c r="F45" s="136"/>
      <c r="G45" s="136"/>
      <c r="H45" s="136"/>
      <c r="I45" s="136"/>
      <c r="J45" s="136"/>
      <c r="K45" s="135"/>
      <c r="L45" s="135"/>
      <c r="M45" s="135"/>
      <c r="N45" s="135"/>
      <c r="O45" s="135"/>
      <c r="P45" s="135"/>
      <c r="Q45" s="135"/>
      <c r="R45" s="135"/>
      <c r="S45" s="135"/>
      <c r="T45" s="137"/>
      <c r="U45" s="138"/>
      <c r="V45" s="138"/>
      <c r="W45" s="138"/>
      <c r="X45" s="137"/>
      <c r="Y45" s="138"/>
      <c r="Z45" s="138"/>
      <c r="AA45" s="138"/>
      <c r="AB45" s="138"/>
      <c r="AC45" s="138"/>
      <c r="AD45" s="138"/>
      <c r="AE45" s="139"/>
      <c r="AF45" s="296" t="s">
        <v>42</v>
      </c>
      <c r="AG45" s="364"/>
      <c r="AH45" s="297"/>
      <c r="AI45" s="297"/>
      <c r="AJ45" s="297"/>
      <c r="AK45" s="297"/>
      <c r="AL45" s="297"/>
      <c r="AM45" s="297"/>
      <c r="AN45" s="297"/>
      <c r="AO45" s="297"/>
      <c r="AP45" s="297"/>
      <c r="AQ45" s="298"/>
    </row>
    <row r="46" spans="1:43" s="15" customFormat="1" ht="18" customHeight="1">
      <c r="A46" s="376"/>
      <c r="B46" s="377"/>
      <c r="C46" s="378"/>
      <c r="D46" s="379" t="s">
        <v>210</v>
      </c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1"/>
      <c r="AF46" s="384" t="s">
        <v>0</v>
      </c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85"/>
    </row>
    <row r="47" spans="1:43" s="15" customFormat="1" ht="18" customHeight="1">
      <c r="A47" s="386" t="s">
        <v>78</v>
      </c>
      <c r="B47" s="263"/>
      <c r="C47" s="264"/>
      <c r="D47" s="382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16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8"/>
    </row>
    <row r="48" spans="1:43" s="15" customFormat="1" ht="18" customHeight="1">
      <c r="A48" s="386"/>
      <c r="B48" s="263"/>
      <c r="C48" s="264"/>
      <c r="D48" s="19" t="s">
        <v>74</v>
      </c>
      <c r="E48" s="20"/>
      <c r="F48" s="20"/>
      <c r="G48" s="20"/>
      <c r="H48" s="20"/>
      <c r="I48" s="21" t="s">
        <v>188</v>
      </c>
      <c r="J48" s="22"/>
      <c r="K48" s="20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19"/>
      <c r="W48" s="19"/>
      <c r="X48" s="21"/>
      <c r="Y48" s="21"/>
      <c r="Z48" s="19"/>
      <c r="AA48" s="19"/>
      <c r="AB48" s="22"/>
      <c r="AC48" s="19"/>
      <c r="AD48" s="19"/>
      <c r="AE48" s="19"/>
      <c r="AF48" s="23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5"/>
    </row>
    <row r="49" spans="1:43" s="15" customFormat="1" ht="18" customHeight="1">
      <c r="A49" s="262" t="s">
        <v>67</v>
      </c>
      <c r="B49" s="263"/>
      <c r="C49" s="264"/>
      <c r="D49" s="19" t="s">
        <v>73</v>
      </c>
      <c r="E49" s="20"/>
      <c r="F49" s="20"/>
      <c r="G49" s="19"/>
      <c r="H49" s="19"/>
      <c r="I49" s="21" t="s">
        <v>158</v>
      </c>
      <c r="J49" s="22"/>
      <c r="K49" s="21"/>
      <c r="L49" s="21"/>
      <c r="M49" s="17"/>
      <c r="N49" s="20"/>
      <c r="O49" s="21"/>
      <c r="P49" s="21"/>
      <c r="Q49" s="21"/>
      <c r="R49" s="21"/>
      <c r="S49" s="21"/>
      <c r="T49" s="21"/>
      <c r="U49" s="21"/>
      <c r="V49" s="19"/>
      <c r="W49" s="19"/>
      <c r="X49" s="21"/>
      <c r="Y49" s="21"/>
      <c r="Z49" s="19"/>
      <c r="AA49" s="19"/>
      <c r="AB49" s="22"/>
      <c r="AC49" s="26"/>
      <c r="AD49" s="26"/>
      <c r="AE49" s="26"/>
      <c r="AF49" s="23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5"/>
    </row>
    <row r="50" spans="1:43" s="15" customFormat="1" ht="18" customHeight="1">
      <c r="A50" s="271" t="s">
        <v>62</v>
      </c>
      <c r="B50" s="272"/>
      <c r="C50" s="359"/>
      <c r="D50" s="19" t="s">
        <v>1</v>
      </c>
      <c r="E50" s="19"/>
      <c r="F50" s="19"/>
      <c r="G50" s="19"/>
      <c r="H50" s="19"/>
      <c r="I50" s="21" t="s">
        <v>79</v>
      </c>
      <c r="J50" s="22"/>
      <c r="K50" s="21"/>
      <c r="L50" s="21"/>
      <c r="M50" s="21"/>
      <c r="N50" s="20"/>
      <c r="O50" s="21"/>
      <c r="P50" s="21"/>
      <c r="Q50" s="21"/>
      <c r="R50" s="21"/>
      <c r="S50" s="21"/>
      <c r="T50" s="21"/>
      <c r="U50" s="21"/>
      <c r="V50" s="19"/>
      <c r="W50" s="19"/>
      <c r="X50" s="21"/>
      <c r="Y50" s="21"/>
      <c r="Z50" s="19"/>
      <c r="AA50" s="19"/>
      <c r="AB50" s="22"/>
      <c r="AC50" s="26"/>
      <c r="AD50" s="26"/>
      <c r="AE50" s="26"/>
      <c r="AF50" s="27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8"/>
    </row>
    <row r="51" spans="1:43" s="15" customFormat="1" ht="18" customHeight="1">
      <c r="A51" s="262" t="s">
        <v>63</v>
      </c>
      <c r="B51" s="263"/>
      <c r="C51" s="264"/>
      <c r="D51" s="29" t="s">
        <v>3</v>
      </c>
      <c r="E51" s="19"/>
      <c r="F51" s="19"/>
      <c r="G51" s="19"/>
      <c r="H51" s="19"/>
      <c r="I51" s="21" t="s">
        <v>153</v>
      </c>
      <c r="J51" s="22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19"/>
      <c r="W51" s="19"/>
      <c r="X51" s="21"/>
      <c r="Y51" s="21"/>
      <c r="Z51" s="19"/>
      <c r="AA51" s="19"/>
      <c r="AB51" s="22"/>
      <c r="AC51" s="19"/>
      <c r="AD51" s="19"/>
      <c r="AE51" s="19"/>
      <c r="AF51" s="30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2"/>
    </row>
    <row r="52" spans="1:43" s="15" customFormat="1" ht="18" customHeight="1">
      <c r="A52" s="262"/>
      <c r="B52" s="263"/>
      <c r="C52" s="264"/>
      <c r="D52" s="29"/>
      <c r="E52" s="19"/>
      <c r="F52" s="19"/>
      <c r="G52" s="19"/>
      <c r="H52" s="19"/>
      <c r="I52" s="21" t="s">
        <v>154</v>
      </c>
      <c r="J52" s="22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19"/>
      <c r="W52" s="19"/>
      <c r="X52" s="21"/>
      <c r="Y52" s="21"/>
      <c r="Z52" s="19"/>
      <c r="AA52" s="19"/>
      <c r="AB52" s="22"/>
      <c r="AC52" s="19"/>
      <c r="AD52" s="19"/>
      <c r="AE52" s="19"/>
      <c r="AF52" s="271" t="s">
        <v>2</v>
      </c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3"/>
    </row>
    <row r="53" spans="1:43" s="15" customFormat="1" ht="18" customHeight="1">
      <c r="A53" s="262"/>
      <c r="B53" s="263"/>
      <c r="C53" s="264"/>
      <c r="D53" s="29"/>
      <c r="E53" s="19"/>
      <c r="F53" s="19"/>
      <c r="G53" s="19"/>
      <c r="H53" s="19"/>
      <c r="I53" s="21" t="s">
        <v>155</v>
      </c>
      <c r="J53" s="22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19"/>
      <c r="W53" s="19"/>
      <c r="X53" s="21"/>
      <c r="Y53" s="21"/>
      <c r="Z53" s="19"/>
      <c r="AA53" s="19"/>
      <c r="AB53" s="22"/>
      <c r="AC53" s="19"/>
      <c r="AD53" s="19"/>
      <c r="AE53" s="19"/>
      <c r="AF53" s="271" t="s">
        <v>4</v>
      </c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3"/>
    </row>
    <row r="54" spans="1:43" s="15" customFormat="1" ht="18" customHeight="1">
      <c r="A54" s="262"/>
      <c r="B54" s="263"/>
      <c r="C54" s="264"/>
      <c r="D54" s="29"/>
      <c r="E54" s="19"/>
      <c r="F54" s="19"/>
      <c r="G54" s="19"/>
      <c r="H54" s="19"/>
      <c r="I54" s="21" t="s">
        <v>156</v>
      </c>
      <c r="J54" s="22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19"/>
      <c r="W54" s="19"/>
      <c r="X54" s="21"/>
      <c r="Y54" s="21"/>
      <c r="Z54" s="19"/>
      <c r="AA54" s="19"/>
      <c r="AB54" s="22"/>
      <c r="AC54" s="19"/>
      <c r="AD54" s="19"/>
      <c r="AE54" s="19"/>
      <c r="AF54" s="27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8"/>
    </row>
    <row r="55" spans="1:43" s="15" customFormat="1" ht="18" customHeight="1" thickBot="1">
      <c r="A55" s="370"/>
      <c r="B55" s="371"/>
      <c r="C55" s="372"/>
      <c r="D55" s="34"/>
      <c r="E55" s="35"/>
      <c r="F55" s="35"/>
      <c r="G55" s="35"/>
      <c r="H55" s="35"/>
      <c r="I55" s="35"/>
      <c r="J55" s="35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7"/>
      <c r="W55" s="37"/>
      <c r="X55" s="36"/>
      <c r="Y55" s="36"/>
      <c r="Z55" s="37"/>
      <c r="AA55" s="37"/>
      <c r="AB55" s="35"/>
      <c r="AC55" s="33"/>
      <c r="AD55" s="33"/>
      <c r="AE55" s="33"/>
      <c r="AF55" s="373" t="s">
        <v>192</v>
      </c>
      <c r="AG55" s="374"/>
      <c r="AH55" s="374"/>
      <c r="AI55" s="374"/>
      <c r="AJ55" s="374"/>
      <c r="AK55" s="374"/>
      <c r="AL55" s="374"/>
      <c r="AM55" s="374"/>
      <c r="AN55" s="374"/>
      <c r="AO55" s="374"/>
      <c r="AP55" s="374"/>
      <c r="AQ55" s="375"/>
    </row>
    <row r="56" spans="1:43" s="15" customFormat="1" ht="18" customHeight="1" thickBot="1">
      <c r="A56" s="38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40"/>
      <c r="AQ56" s="41"/>
    </row>
    <row r="57" spans="1:43" s="15" customFormat="1" ht="18" customHeight="1">
      <c r="A57" s="265" t="s">
        <v>43</v>
      </c>
      <c r="B57" s="360" t="s">
        <v>6</v>
      </c>
      <c r="C57" s="358"/>
      <c r="D57" s="401" t="s">
        <v>7</v>
      </c>
      <c r="E57" s="402"/>
      <c r="F57" s="403"/>
      <c r="G57" s="268" t="s">
        <v>8</v>
      </c>
      <c r="H57" s="269"/>
      <c r="I57" s="269"/>
      <c r="J57" s="269"/>
      <c r="K57" s="269"/>
      <c r="L57" s="268" t="s">
        <v>9</v>
      </c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8"/>
      <c r="AL57" s="358"/>
      <c r="AM57" s="358"/>
      <c r="AN57" s="269"/>
      <c r="AO57" s="269"/>
      <c r="AP57" s="269"/>
      <c r="AQ57" s="270"/>
    </row>
    <row r="58" spans="1:43" s="15" customFormat="1" ht="18" customHeight="1">
      <c r="A58" s="266"/>
      <c r="B58" s="361"/>
      <c r="C58" s="362"/>
      <c r="D58" s="404"/>
      <c r="E58" s="405"/>
      <c r="F58" s="406"/>
      <c r="G58" s="418" t="s">
        <v>10</v>
      </c>
      <c r="H58" s="337" t="s">
        <v>11</v>
      </c>
      <c r="I58" s="337"/>
      <c r="J58" s="337"/>
      <c r="K58" s="339"/>
      <c r="L58" s="302" t="s">
        <v>193</v>
      </c>
      <c r="M58" s="303"/>
      <c r="N58" s="303"/>
      <c r="O58" s="304"/>
      <c r="P58" s="302" t="s">
        <v>194</v>
      </c>
      <c r="Q58" s="303"/>
      <c r="R58" s="303"/>
      <c r="S58" s="304"/>
      <c r="T58" s="302" t="s">
        <v>195</v>
      </c>
      <c r="U58" s="303"/>
      <c r="V58" s="303"/>
      <c r="W58" s="304"/>
      <c r="X58" s="277" t="s">
        <v>196</v>
      </c>
      <c r="Y58" s="278"/>
      <c r="Z58" s="278"/>
      <c r="AA58" s="279"/>
      <c r="AB58" s="277" t="s">
        <v>197</v>
      </c>
      <c r="AC58" s="278"/>
      <c r="AD58" s="278"/>
      <c r="AE58" s="279"/>
      <c r="AF58" s="277" t="s">
        <v>198</v>
      </c>
      <c r="AG58" s="278"/>
      <c r="AH58" s="278"/>
      <c r="AI58" s="279"/>
      <c r="AJ58" s="277" t="s">
        <v>199</v>
      </c>
      <c r="AK58" s="278"/>
      <c r="AL58" s="278"/>
      <c r="AM58" s="279"/>
      <c r="AN58" s="302" t="s">
        <v>200</v>
      </c>
      <c r="AO58" s="303"/>
      <c r="AP58" s="303"/>
      <c r="AQ58" s="304"/>
    </row>
    <row r="59" spans="1:43" s="15" customFormat="1" ht="18" customHeight="1">
      <c r="A59" s="266"/>
      <c r="B59" s="361"/>
      <c r="C59" s="362"/>
      <c r="D59" s="318" t="s">
        <v>12</v>
      </c>
      <c r="E59" s="354" t="s">
        <v>13</v>
      </c>
      <c r="F59" s="281" t="s">
        <v>66</v>
      </c>
      <c r="G59" s="335"/>
      <c r="H59" s="337" t="s">
        <v>14</v>
      </c>
      <c r="I59" s="337" t="s">
        <v>15</v>
      </c>
      <c r="J59" s="337" t="s">
        <v>16</v>
      </c>
      <c r="K59" s="339" t="s">
        <v>58</v>
      </c>
      <c r="L59" s="277" t="s">
        <v>186</v>
      </c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9"/>
    </row>
    <row r="60" spans="1:43" s="15" customFormat="1" ht="18" customHeight="1">
      <c r="A60" s="266"/>
      <c r="B60" s="361"/>
      <c r="C60" s="362"/>
      <c r="D60" s="318"/>
      <c r="E60" s="355"/>
      <c r="F60" s="321"/>
      <c r="G60" s="335"/>
      <c r="H60" s="337"/>
      <c r="I60" s="337"/>
      <c r="J60" s="337"/>
      <c r="K60" s="339"/>
      <c r="L60" s="305" t="s">
        <v>14</v>
      </c>
      <c r="M60" s="292" t="s">
        <v>15</v>
      </c>
      <c r="N60" s="294" t="s">
        <v>17</v>
      </c>
      <c r="O60" s="281" t="s">
        <v>64</v>
      </c>
      <c r="P60" s="305" t="s">
        <v>14</v>
      </c>
      <c r="Q60" s="292" t="s">
        <v>15</v>
      </c>
      <c r="R60" s="294" t="s">
        <v>17</v>
      </c>
      <c r="S60" s="281" t="s">
        <v>64</v>
      </c>
      <c r="T60" s="305" t="s">
        <v>14</v>
      </c>
      <c r="U60" s="292" t="s">
        <v>15</v>
      </c>
      <c r="V60" s="294" t="s">
        <v>17</v>
      </c>
      <c r="W60" s="281" t="s">
        <v>64</v>
      </c>
      <c r="X60" s="305" t="s">
        <v>14</v>
      </c>
      <c r="Y60" s="292" t="s">
        <v>15</v>
      </c>
      <c r="Z60" s="294" t="s">
        <v>17</v>
      </c>
      <c r="AA60" s="281" t="s">
        <v>64</v>
      </c>
      <c r="AB60" s="305" t="s">
        <v>14</v>
      </c>
      <c r="AC60" s="292" t="s">
        <v>15</v>
      </c>
      <c r="AD60" s="294" t="s">
        <v>17</v>
      </c>
      <c r="AE60" s="281" t="s">
        <v>64</v>
      </c>
      <c r="AF60" s="305" t="s">
        <v>14</v>
      </c>
      <c r="AG60" s="292" t="s">
        <v>15</v>
      </c>
      <c r="AH60" s="294" t="s">
        <v>17</v>
      </c>
      <c r="AI60" s="281" t="s">
        <v>64</v>
      </c>
      <c r="AJ60" s="305" t="s">
        <v>14</v>
      </c>
      <c r="AK60" s="292" t="s">
        <v>15</v>
      </c>
      <c r="AL60" s="294" t="s">
        <v>17</v>
      </c>
      <c r="AM60" s="281" t="s">
        <v>64</v>
      </c>
      <c r="AN60" s="305" t="s">
        <v>14</v>
      </c>
      <c r="AO60" s="292" t="s">
        <v>15</v>
      </c>
      <c r="AP60" s="294" t="s">
        <v>17</v>
      </c>
      <c r="AQ60" s="281" t="s">
        <v>64</v>
      </c>
    </row>
    <row r="61" spans="1:43" s="15" customFormat="1" ht="18" customHeight="1" thickBot="1">
      <c r="A61" s="267"/>
      <c r="B61" s="363"/>
      <c r="C61" s="364"/>
      <c r="D61" s="319"/>
      <c r="E61" s="356"/>
      <c r="F61" s="282"/>
      <c r="G61" s="336"/>
      <c r="H61" s="338"/>
      <c r="I61" s="338"/>
      <c r="J61" s="338"/>
      <c r="K61" s="340"/>
      <c r="L61" s="306"/>
      <c r="M61" s="293"/>
      <c r="N61" s="295"/>
      <c r="O61" s="282"/>
      <c r="P61" s="306"/>
      <c r="Q61" s="293"/>
      <c r="R61" s="295"/>
      <c r="S61" s="282"/>
      <c r="T61" s="306"/>
      <c r="U61" s="293"/>
      <c r="V61" s="295"/>
      <c r="W61" s="282"/>
      <c r="X61" s="306"/>
      <c r="Y61" s="293"/>
      <c r="Z61" s="295"/>
      <c r="AA61" s="282"/>
      <c r="AB61" s="306"/>
      <c r="AC61" s="293"/>
      <c r="AD61" s="295"/>
      <c r="AE61" s="282"/>
      <c r="AF61" s="306"/>
      <c r="AG61" s="293"/>
      <c r="AH61" s="295"/>
      <c r="AI61" s="282"/>
      <c r="AJ61" s="306"/>
      <c r="AK61" s="293"/>
      <c r="AL61" s="295"/>
      <c r="AM61" s="282"/>
      <c r="AN61" s="306"/>
      <c r="AO61" s="293"/>
      <c r="AP61" s="295"/>
      <c r="AQ61" s="282"/>
    </row>
    <row r="62" spans="1:43" s="46" customFormat="1" ht="18" customHeight="1" thickBot="1">
      <c r="A62" s="43" t="s">
        <v>44</v>
      </c>
      <c r="B62" s="351" t="s">
        <v>45</v>
      </c>
      <c r="C62" s="351"/>
      <c r="D62" s="398"/>
      <c r="E62" s="399"/>
      <c r="F62" s="140"/>
      <c r="G62" s="45"/>
      <c r="H62" s="400"/>
      <c r="I62" s="400"/>
      <c r="J62" s="400"/>
      <c r="K62" s="400"/>
      <c r="L62" s="390"/>
      <c r="M62" s="390"/>
      <c r="N62" s="390"/>
      <c r="O62" s="390"/>
      <c r="P62" s="390"/>
      <c r="Q62" s="390"/>
      <c r="R62" s="390"/>
      <c r="S62" s="390"/>
      <c r="T62" s="390"/>
      <c r="U62" s="390"/>
      <c r="V62" s="390"/>
      <c r="W62" s="390"/>
      <c r="X62" s="390"/>
      <c r="Y62" s="390"/>
      <c r="Z62" s="390"/>
      <c r="AA62" s="390"/>
      <c r="AB62" s="390"/>
      <c r="AC62" s="390"/>
      <c r="AD62" s="390"/>
      <c r="AE62" s="390"/>
      <c r="AF62" s="390"/>
      <c r="AG62" s="390"/>
      <c r="AH62" s="390"/>
      <c r="AI62" s="390"/>
      <c r="AJ62" s="390"/>
      <c r="AK62" s="390"/>
      <c r="AL62" s="390"/>
      <c r="AM62" s="390"/>
      <c r="AN62" s="390"/>
      <c r="AO62" s="390"/>
      <c r="AP62" s="390"/>
      <c r="AQ62" s="391"/>
    </row>
    <row r="63" spans="1:43" s="15" customFormat="1" ht="18" customHeight="1">
      <c r="A63" s="56" t="s">
        <v>20</v>
      </c>
      <c r="B63" s="48" t="s">
        <v>80</v>
      </c>
      <c r="C63" s="141"/>
      <c r="D63" s="142">
        <v>3</v>
      </c>
      <c r="E63" s="143">
        <v>3</v>
      </c>
      <c r="F63" s="52">
        <f>SumaECTS(L63:AQ63)</f>
        <v>20</v>
      </c>
      <c r="G63" s="144">
        <f aca="true" t="shared" si="3" ref="G63:G70">SUM(H63:K63)</f>
        <v>120</v>
      </c>
      <c r="H63" s="145">
        <f aca="true" t="shared" si="4" ref="H63:H70">IF(SUM(L63+P63+T63+X63+AB63+AF63+AJ63+AN63)=0,"",SUM(L63+P63+T63+X63+AB63+AF63+AJ63+AN63))</f>
        <v>60</v>
      </c>
      <c r="I63" s="145">
        <f aca="true" t="shared" si="5" ref="I63:I70">IF(SUM(M63+Q63+U63+Y63+AC63+AG63+AK63+AO63)=0,"",SUM(M63+Q63+U63+Y63+AC63+AG63+AK63+AO63))</f>
        <v>60</v>
      </c>
      <c r="J63" s="145">
        <f aca="true" t="shared" si="6" ref="J63:J70">IF(SUM(N63+R63+V63+Z63+AD63+AH63+AL63+AP63)=0,"",SUM(N63+R63+V63+Z63+AD63+AH63+AL63+AP63))</f>
      </c>
      <c r="K63" s="145">
        <f aca="true" t="shared" si="7" ref="K63:K70">IF(SUM(O63+S63+W63+AA63+AE63+AI63+AM63+AQ63)=0,"",SUM(O63+S63+W63+AA63+AE63+AI63+AM63+AQ63))</f>
      </c>
      <c r="L63" s="146">
        <v>30</v>
      </c>
      <c r="M63" s="145">
        <v>30</v>
      </c>
      <c r="N63" s="145"/>
      <c r="O63" s="52"/>
      <c r="P63" s="147">
        <v>15</v>
      </c>
      <c r="Q63" s="148">
        <v>15</v>
      </c>
      <c r="R63" s="145"/>
      <c r="S63" s="52"/>
      <c r="T63" s="149">
        <v>15</v>
      </c>
      <c r="U63" s="145">
        <v>15</v>
      </c>
      <c r="V63" s="145"/>
      <c r="W63" s="52"/>
      <c r="X63" s="144"/>
      <c r="Y63" s="145"/>
      <c r="Z63" s="145"/>
      <c r="AA63" s="52"/>
      <c r="AB63" s="144"/>
      <c r="AC63" s="145"/>
      <c r="AD63" s="145"/>
      <c r="AE63" s="52"/>
      <c r="AF63" s="144"/>
      <c r="AG63" s="145"/>
      <c r="AH63" s="145"/>
      <c r="AI63" s="52"/>
      <c r="AJ63" s="144"/>
      <c r="AK63" s="145"/>
      <c r="AL63" s="145"/>
      <c r="AM63" s="52"/>
      <c r="AN63" s="144"/>
      <c r="AO63" s="145"/>
      <c r="AP63" s="145"/>
      <c r="AQ63" s="52"/>
    </row>
    <row r="64" spans="1:43" s="15" customFormat="1" ht="18" customHeight="1">
      <c r="A64" s="73" t="s">
        <v>21</v>
      </c>
      <c r="B64" s="64" t="s">
        <v>81</v>
      </c>
      <c r="C64" s="150"/>
      <c r="D64" s="142">
        <v>2</v>
      </c>
      <c r="E64" s="143">
        <v>2</v>
      </c>
      <c r="F64" s="66">
        <f>SumaECTS(L64:AQ64)</f>
        <v>10</v>
      </c>
      <c r="G64" s="144">
        <f t="shared" si="3"/>
        <v>60</v>
      </c>
      <c r="H64" s="145">
        <f t="shared" si="4"/>
        <v>30</v>
      </c>
      <c r="I64" s="145">
        <f t="shared" si="5"/>
        <v>15</v>
      </c>
      <c r="J64" s="145">
        <f t="shared" si="6"/>
        <v>15</v>
      </c>
      <c r="K64" s="145">
        <f t="shared" si="7"/>
      </c>
      <c r="L64" s="151"/>
      <c r="M64" s="152"/>
      <c r="N64" s="152"/>
      <c r="O64" s="66"/>
      <c r="P64" s="153">
        <v>15</v>
      </c>
      <c r="Q64" s="152">
        <v>15</v>
      </c>
      <c r="R64" s="152"/>
      <c r="S64" s="66"/>
      <c r="T64" s="154">
        <v>15</v>
      </c>
      <c r="U64" s="152"/>
      <c r="V64" s="152">
        <v>15</v>
      </c>
      <c r="W64" s="66"/>
      <c r="X64" s="155"/>
      <c r="Y64" s="152"/>
      <c r="Z64" s="152"/>
      <c r="AA64" s="66"/>
      <c r="AB64" s="155"/>
      <c r="AC64" s="152"/>
      <c r="AD64" s="152"/>
      <c r="AE64" s="66"/>
      <c r="AF64" s="155"/>
      <c r="AG64" s="152"/>
      <c r="AH64" s="152"/>
      <c r="AI64" s="66"/>
      <c r="AJ64" s="155"/>
      <c r="AK64" s="152"/>
      <c r="AL64" s="152"/>
      <c r="AM64" s="66"/>
      <c r="AN64" s="155"/>
      <c r="AO64" s="152"/>
      <c r="AP64" s="152"/>
      <c r="AQ64" s="66"/>
    </row>
    <row r="65" spans="1:43" s="15" customFormat="1" ht="18" customHeight="1">
      <c r="A65" s="73" t="s">
        <v>22</v>
      </c>
      <c r="B65" s="64" t="s">
        <v>82</v>
      </c>
      <c r="C65" s="156"/>
      <c r="D65" s="157">
        <v>1</v>
      </c>
      <c r="E65" s="158">
        <v>4</v>
      </c>
      <c r="F65" s="66">
        <f aca="true" t="shared" si="8" ref="F65:F74">SumaECTS(L65:AQ65)</f>
        <v>13</v>
      </c>
      <c r="G65" s="144">
        <f t="shared" si="3"/>
        <v>90</v>
      </c>
      <c r="H65" s="145">
        <f t="shared" si="4"/>
        <v>40</v>
      </c>
      <c r="I65" s="145">
        <f t="shared" si="5"/>
        <v>20</v>
      </c>
      <c r="J65" s="145">
        <f t="shared" si="6"/>
        <v>30</v>
      </c>
      <c r="K65" s="145">
        <f t="shared" si="7"/>
      </c>
      <c r="L65" s="151"/>
      <c r="M65" s="152"/>
      <c r="N65" s="152"/>
      <c r="O65" s="66"/>
      <c r="P65" s="155">
        <v>30</v>
      </c>
      <c r="Q65" s="152">
        <v>10</v>
      </c>
      <c r="R65" s="152"/>
      <c r="S65" s="66"/>
      <c r="T65" s="154">
        <v>10</v>
      </c>
      <c r="U65" s="152">
        <v>10</v>
      </c>
      <c r="V65" s="152">
        <v>20</v>
      </c>
      <c r="W65" s="66"/>
      <c r="X65" s="155"/>
      <c r="Y65" s="152"/>
      <c r="Z65" s="152">
        <v>10</v>
      </c>
      <c r="AA65" s="66"/>
      <c r="AB65" s="155"/>
      <c r="AC65" s="152"/>
      <c r="AD65" s="152"/>
      <c r="AE65" s="66"/>
      <c r="AF65" s="155"/>
      <c r="AG65" s="152"/>
      <c r="AH65" s="152"/>
      <c r="AI65" s="66"/>
      <c r="AJ65" s="155"/>
      <c r="AK65" s="152"/>
      <c r="AL65" s="152"/>
      <c r="AM65" s="66"/>
      <c r="AN65" s="155"/>
      <c r="AO65" s="152"/>
      <c r="AP65" s="152"/>
      <c r="AQ65" s="66"/>
    </row>
    <row r="66" spans="1:43" s="15" customFormat="1" ht="18" customHeight="1">
      <c r="A66" s="73" t="s">
        <v>23</v>
      </c>
      <c r="B66" s="64" t="s">
        <v>83</v>
      </c>
      <c r="C66" s="150"/>
      <c r="D66" s="157"/>
      <c r="E66" s="159">
        <v>2</v>
      </c>
      <c r="F66" s="66">
        <f t="shared" si="8"/>
        <v>3</v>
      </c>
      <c r="G66" s="144">
        <f t="shared" si="3"/>
        <v>20</v>
      </c>
      <c r="H66" s="145">
        <f t="shared" si="4"/>
        <v>10</v>
      </c>
      <c r="I66" s="145">
        <f t="shared" si="5"/>
        <v>5</v>
      </c>
      <c r="J66" s="145">
        <f t="shared" si="6"/>
        <v>5</v>
      </c>
      <c r="K66" s="145">
        <f t="shared" si="7"/>
      </c>
      <c r="L66" s="151"/>
      <c r="M66" s="152"/>
      <c r="N66" s="152"/>
      <c r="O66" s="66"/>
      <c r="P66" s="155"/>
      <c r="Q66" s="152"/>
      <c r="R66" s="152"/>
      <c r="S66" s="66"/>
      <c r="T66" s="155">
        <v>10</v>
      </c>
      <c r="U66" s="152">
        <v>5</v>
      </c>
      <c r="V66" s="152"/>
      <c r="W66" s="66"/>
      <c r="X66" s="155"/>
      <c r="Y66" s="152"/>
      <c r="Z66" s="152">
        <v>5</v>
      </c>
      <c r="AA66" s="66"/>
      <c r="AB66" s="155"/>
      <c r="AC66" s="152"/>
      <c r="AD66" s="152"/>
      <c r="AE66" s="66"/>
      <c r="AF66" s="155"/>
      <c r="AG66" s="152"/>
      <c r="AH66" s="152"/>
      <c r="AI66" s="66"/>
      <c r="AJ66" s="155"/>
      <c r="AK66" s="152"/>
      <c r="AL66" s="152"/>
      <c r="AM66" s="66"/>
      <c r="AN66" s="155"/>
      <c r="AO66" s="152"/>
      <c r="AP66" s="152"/>
      <c r="AQ66" s="66"/>
    </row>
    <row r="67" spans="1:43" s="15" customFormat="1" ht="18" customHeight="1">
      <c r="A67" s="73" t="s">
        <v>24</v>
      </c>
      <c r="B67" s="64" t="s">
        <v>84</v>
      </c>
      <c r="C67" s="150"/>
      <c r="D67" s="157"/>
      <c r="E67" s="159">
        <v>2</v>
      </c>
      <c r="F67" s="66">
        <f t="shared" si="8"/>
        <v>4</v>
      </c>
      <c r="G67" s="144">
        <f t="shared" si="3"/>
        <v>25</v>
      </c>
      <c r="H67" s="145">
        <f t="shared" si="4"/>
        <v>10</v>
      </c>
      <c r="I67" s="145">
        <f t="shared" si="5"/>
        <v>5</v>
      </c>
      <c r="J67" s="145">
        <f t="shared" si="6"/>
        <v>10</v>
      </c>
      <c r="K67" s="145">
        <f t="shared" si="7"/>
      </c>
      <c r="L67" s="151"/>
      <c r="M67" s="152"/>
      <c r="N67" s="152"/>
      <c r="O67" s="66"/>
      <c r="P67" s="155"/>
      <c r="Q67" s="152"/>
      <c r="R67" s="152"/>
      <c r="S67" s="66"/>
      <c r="T67" s="151"/>
      <c r="U67" s="152"/>
      <c r="V67" s="152"/>
      <c r="W67" s="66"/>
      <c r="X67" s="151">
        <v>10</v>
      </c>
      <c r="Y67" s="152">
        <v>5</v>
      </c>
      <c r="Z67" s="152"/>
      <c r="AA67" s="66"/>
      <c r="AB67" s="155"/>
      <c r="AC67" s="152"/>
      <c r="AD67" s="152">
        <v>10</v>
      </c>
      <c r="AE67" s="66"/>
      <c r="AF67" s="155"/>
      <c r="AG67" s="152"/>
      <c r="AH67" s="152"/>
      <c r="AI67" s="66"/>
      <c r="AJ67" s="155"/>
      <c r="AK67" s="152"/>
      <c r="AL67" s="152"/>
      <c r="AM67" s="66"/>
      <c r="AN67" s="155"/>
      <c r="AO67" s="152"/>
      <c r="AP67" s="152"/>
      <c r="AQ67" s="66"/>
    </row>
    <row r="68" spans="1:43" s="15" customFormat="1" ht="18" customHeight="1">
      <c r="A68" s="73" t="s">
        <v>46</v>
      </c>
      <c r="B68" s="64" t="s">
        <v>85</v>
      </c>
      <c r="C68" s="150"/>
      <c r="D68" s="157">
        <v>1</v>
      </c>
      <c r="E68" s="159">
        <v>1</v>
      </c>
      <c r="F68" s="66">
        <f t="shared" si="8"/>
        <v>6</v>
      </c>
      <c r="G68" s="67">
        <f t="shared" si="3"/>
        <v>30</v>
      </c>
      <c r="H68" s="145">
        <f t="shared" si="4"/>
        <v>10</v>
      </c>
      <c r="I68" s="145">
        <f t="shared" si="5"/>
      </c>
      <c r="J68" s="145">
        <f t="shared" si="6"/>
      </c>
      <c r="K68" s="145">
        <f t="shared" si="7"/>
        <v>20</v>
      </c>
      <c r="L68" s="153">
        <v>10</v>
      </c>
      <c r="M68" s="152"/>
      <c r="N68" s="152"/>
      <c r="O68" s="66">
        <v>20</v>
      </c>
      <c r="P68" s="155"/>
      <c r="Q68" s="152"/>
      <c r="R68" s="152"/>
      <c r="S68" s="66"/>
      <c r="T68" s="155"/>
      <c r="U68" s="152"/>
      <c r="V68" s="152"/>
      <c r="W68" s="66"/>
      <c r="X68" s="155"/>
      <c r="Y68" s="152"/>
      <c r="Z68" s="152"/>
      <c r="AA68" s="66"/>
      <c r="AB68" s="155"/>
      <c r="AC68" s="152"/>
      <c r="AD68" s="152"/>
      <c r="AE68" s="66"/>
      <c r="AF68" s="155"/>
      <c r="AG68" s="152"/>
      <c r="AH68" s="152"/>
      <c r="AI68" s="66"/>
      <c r="AJ68" s="155"/>
      <c r="AK68" s="152"/>
      <c r="AL68" s="152"/>
      <c r="AM68" s="66"/>
      <c r="AN68" s="155"/>
      <c r="AO68" s="152"/>
      <c r="AP68" s="152"/>
      <c r="AQ68" s="66"/>
    </row>
    <row r="69" spans="1:43" s="15" customFormat="1" ht="18" customHeight="1">
      <c r="A69" s="73" t="s">
        <v>47</v>
      </c>
      <c r="B69" s="64" t="s">
        <v>86</v>
      </c>
      <c r="C69" s="156"/>
      <c r="D69" s="157">
        <v>1</v>
      </c>
      <c r="E69" s="159">
        <v>1</v>
      </c>
      <c r="F69" s="66">
        <f t="shared" si="8"/>
        <v>6</v>
      </c>
      <c r="G69" s="67">
        <f t="shared" si="3"/>
        <v>45</v>
      </c>
      <c r="H69" s="145">
        <f t="shared" si="4"/>
        <v>15</v>
      </c>
      <c r="I69" s="145">
        <f t="shared" si="5"/>
      </c>
      <c r="J69" s="145">
        <f t="shared" si="6"/>
      </c>
      <c r="K69" s="145">
        <f t="shared" si="7"/>
        <v>30</v>
      </c>
      <c r="L69" s="151"/>
      <c r="M69" s="152"/>
      <c r="N69" s="152"/>
      <c r="O69" s="66"/>
      <c r="P69" s="154">
        <v>15</v>
      </c>
      <c r="Q69" s="152"/>
      <c r="R69" s="152"/>
      <c r="S69" s="66">
        <v>30</v>
      </c>
      <c r="T69" s="155"/>
      <c r="U69" s="152"/>
      <c r="V69" s="152"/>
      <c r="W69" s="66"/>
      <c r="X69" s="155"/>
      <c r="Y69" s="152"/>
      <c r="Z69" s="152"/>
      <c r="AA69" s="66"/>
      <c r="AB69" s="155"/>
      <c r="AC69" s="152"/>
      <c r="AD69" s="152"/>
      <c r="AE69" s="66"/>
      <c r="AF69" s="155"/>
      <c r="AG69" s="152"/>
      <c r="AH69" s="152"/>
      <c r="AI69" s="66"/>
      <c r="AJ69" s="155"/>
      <c r="AK69" s="152"/>
      <c r="AL69" s="152"/>
      <c r="AM69" s="66"/>
      <c r="AN69" s="155"/>
      <c r="AO69" s="152"/>
      <c r="AP69" s="152"/>
      <c r="AQ69" s="66"/>
    </row>
    <row r="70" spans="1:43" s="15" customFormat="1" ht="18" customHeight="1">
      <c r="A70" s="73" t="s">
        <v>48</v>
      </c>
      <c r="B70" s="64" t="s">
        <v>87</v>
      </c>
      <c r="C70" s="156"/>
      <c r="D70" s="160"/>
      <c r="E70" s="158">
        <v>2</v>
      </c>
      <c r="F70" s="66">
        <f t="shared" si="8"/>
        <v>4</v>
      </c>
      <c r="G70" s="67">
        <f t="shared" si="3"/>
        <v>30</v>
      </c>
      <c r="H70" s="145">
        <f t="shared" si="4"/>
        <v>10</v>
      </c>
      <c r="I70" s="145">
        <f t="shared" si="5"/>
      </c>
      <c r="J70" s="145">
        <f t="shared" si="6"/>
        <v>20</v>
      </c>
      <c r="K70" s="145">
        <f t="shared" si="7"/>
      </c>
      <c r="L70" s="151">
        <v>10</v>
      </c>
      <c r="M70" s="152"/>
      <c r="N70" s="152"/>
      <c r="O70" s="66"/>
      <c r="P70" s="155"/>
      <c r="Q70" s="152"/>
      <c r="R70" s="152">
        <v>20</v>
      </c>
      <c r="S70" s="66"/>
      <c r="T70" s="155"/>
      <c r="U70" s="152"/>
      <c r="V70" s="152"/>
      <c r="W70" s="66"/>
      <c r="X70" s="155"/>
      <c r="Y70" s="152"/>
      <c r="Z70" s="152"/>
      <c r="AA70" s="66"/>
      <c r="AB70" s="155"/>
      <c r="AC70" s="152"/>
      <c r="AD70" s="152"/>
      <c r="AE70" s="66"/>
      <c r="AF70" s="155"/>
      <c r="AG70" s="152"/>
      <c r="AH70" s="152"/>
      <c r="AI70" s="66"/>
      <c r="AJ70" s="155"/>
      <c r="AK70" s="152"/>
      <c r="AL70" s="152"/>
      <c r="AM70" s="66"/>
      <c r="AN70" s="155"/>
      <c r="AO70" s="152"/>
      <c r="AP70" s="152"/>
      <c r="AQ70" s="66"/>
    </row>
    <row r="71" spans="1:43" s="46" customFormat="1" ht="18" customHeight="1">
      <c r="A71" s="73" t="s">
        <v>49</v>
      </c>
      <c r="B71" s="64" t="s">
        <v>105</v>
      </c>
      <c r="C71" s="156"/>
      <c r="D71" s="161"/>
      <c r="E71" s="159">
        <v>1</v>
      </c>
      <c r="F71" s="66">
        <f t="shared" si="8"/>
        <v>2</v>
      </c>
      <c r="G71" s="76">
        <f>SUM(H71:K71)</f>
        <v>10</v>
      </c>
      <c r="H71" s="68">
        <f aca="true" t="shared" si="9" ref="H71:K72">IF(SUM(L71+P71+T71+X71+AB71+AF71+AJ71+AN71)=0,"",SUM(L71+P71+T71+X71+AB71+AF71+AJ71+AN71))</f>
        <v>5</v>
      </c>
      <c r="I71" s="68">
        <f t="shared" si="9"/>
        <v>5</v>
      </c>
      <c r="J71" s="68">
        <f t="shared" si="9"/>
      </c>
      <c r="K71" s="68">
        <f t="shared" si="9"/>
      </c>
      <c r="L71" s="151"/>
      <c r="M71" s="152"/>
      <c r="N71" s="152"/>
      <c r="O71" s="66"/>
      <c r="P71" s="155"/>
      <c r="Q71" s="152"/>
      <c r="R71" s="152"/>
      <c r="S71" s="66"/>
      <c r="T71" s="155"/>
      <c r="U71" s="152"/>
      <c r="V71" s="152"/>
      <c r="W71" s="66"/>
      <c r="X71" s="155"/>
      <c r="Y71" s="152"/>
      <c r="Z71" s="152"/>
      <c r="AA71" s="66"/>
      <c r="AB71" s="155"/>
      <c r="AC71" s="152"/>
      <c r="AD71" s="152"/>
      <c r="AE71" s="66"/>
      <c r="AF71" s="155"/>
      <c r="AG71" s="152"/>
      <c r="AH71" s="152"/>
      <c r="AI71" s="66"/>
      <c r="AJ71" s="155"/>
      <c r="AK71" s="152"/>
      <c r="AL71" s="152"/>
      <c r="AM71" s="66"/>
      <c r="AN71" s="162">
        <v>5</v>
      </c>
      <c r="AO71" s="152">
        <v>5</v>
      </c>
      <c r="AP71" s="163"/>
      <c r="AQ71" s="164"/>
    </row>
    <row r="72" spans="1:43" s="46" customFormat="1" ht="18" customHeight="1">
      <c r="A72" s="73" t="s">
        <v>50</v>
      </c>
      <c r="B72" s="64" t="s">
        <v>106</v>
      </c>
      <c r="C72" s="156"/>
      <c r="D72" s="161"/>
      <c r="E72" s="159">
        <v>1</v>
      </c>
      <c r="F72" s="66">
        <f t="shared" si="8"/>
        <v>1</v>
      </c>
      <c r="G72" s="76">
        <f>SUM(H72:K72)</f>
        <v>5</v>
      </c>
      <c r="H72" s="68">
        <f t="shared" si="9"/>
        <v>5</v>
      </c>
      <c r="I72" s="68">
        <f t="shared" si="9"/>
      </c>
      <c r="J72" s="68">
        <f t="shared" si="9"/>
      </c>
      <c r="K72" s="68">
        <f t="shared" si="9"/>
      </c>
      <c r="L72" s="151"/>
      <c r="M72" s="152"/>
      <c r="N72" s="152"/>
      <c r="O72" s="66"/>
      <c r="P72" s="155"/>
      <c r="Q72" s="152"/>
      <c r="R72" s="152"/>
      <c r="S72" s="66"/>
      <c r="T72" s="155"/>
      <c r="U72" s="152"/>
      <c r="V72" s="152"/>
      <c r="W72" s="66"/>
      <c r="X72" s="155"/>
      <c r="Y72" s="152"/>
      <c r="Z72" s="152"/>
      <c r="AA72" s="66"/>
      <c r="AB72" s="155"/>
      <c r="AC72" s="152"/>
      <c r="AD72" s="152"/>
      <c r="AE72" s="66"/>
      <c r="AF72" s="155"/>
      <c r="AG72" s="152"/>
      <c r="AH72" s="152"/>
      <c r="AI72" s="66"/>
      <c r="AJ72" s="155"/>
      <c r="AK72" s="152"/>
      <c r="AL72" s="152"/>
      <c r="AM72" s="66"/>
      <c r="AN72" s="151">
        <v>5</v>
      </c>
      <c r="AO72" s="163"/>
      <c r="AP72" s="163"/>
      <c r="AQ72" s="164"/>
    </row>
    <row r="73" spans="1:43" s="46" customFormat="1" ht="18" customHeight="1">
      <c r="A73" s="73" t="s">
        <v>88</v>
      </c>
      <c r="B73" s="64" t="s">
        <v>111</v>
      </c>
      <c r="C73" s="156"/>
      <c r="D73" s="161"/>
      <c r="E73" s="159">
        <v>3</v>
      </c>
      <c r="F73" s="66">
        <f t="shared" si="8"/>
        <v>6</v>
      </c>
      <c r="G73" s="76">
        <f>SUM(H73:K73)</f>
        <v>30</v>
      </c>
      <c r="H73" s="68">
        <f aca="true" t="shared" si="10" ref="H73:K74">IF(SUM(L73+P73+T73+X73+AB73+AF73+AJ73+AN73)=0,"",SUM(L73+P73+T73+X73+AB73+AF73+AJ73+AN73))</f>
        <v>10</v>
      </c>
      <c r="I73" s="68">
        <f t="shared" si="10"/>
      </c>
      <c r="J73" s="68">
        <f t="shared" si="10"/>
        <v>20</v>
      </c>
      <c r="K73" s="68">
        <f t="shared" si="10"/>
      </c>
      <c r="L73" s="151"/>
      <c r="M73" s="152"/>
      <c r="N73" s="152"/>
      <c r="O73" s="66"/>
      <c r="P73" s="155"/>
      <c r="Q73" s="152"/>
      <c r="R73" s="152"/>
      <c r="S73" s="66"/>
      <c r="T73" s="155"/>
      <c r="U73" s="152"/>
      <c r="V73" s="152"/>
      <c r="W73" s="66"/>
      <c r="X73" s="155">
        <v>10</v>
      </c>
      <c r="Y73" s="159"/>
      <c r="Z73" s="152">
        <v>10</v>
      </c>
      <c r="AA73" s="66"/>
      <c r="AB73" s="155"/>
      <c r="AC73" s="152"/>
      <c r="AD73" s="152">
        <v>10</v>
      </c>
      <c r="AE73" s="66"/>
      <c r="AF73" s="155"/>
      <c r="AG73" s="152"/>
      <c r="AH73" s="163"/>
      <c r="AI73" s="66"/>
      <c r="AJ73" s="155"/>
      <c r="AK73" s="152"/>
      <c r="AL73" s="152"/>
      <c r="AM73" s="66"/>
      <c r="AN73" s="155"/>
      <c r="AO73" s="152"/>
      <c r="AP73" s="152"/>
      <c r="AQ73" s="66"/>
    </row>
    <row r="74" spans="1:43" s="15" customFormat="1" ht="18" customHeight="1">
      <c r="A74" s="73" t="s">
        <v>89</v>
      </c>
      <c r="B74" s="64" t="s">
        <v>148</v>
      </c>
      <c r="C74" s="150"/>
      <c r="D74" s="160"/>
      <c r="E74" s="158">
        <v>1</v>
      </c>
      <c r="F74" s="66">
        <f t="shared" si="8"/>
        <v>1</v>
      </c>
      <c r="G74" s="76">
        <f>SUM(H74:K74)</f>
        <v>5</v>
      </c>
      <c r="H74" s="68">
        <f t="shared" si="10"/>
        <v>5</v>
      </c>
      <c r="I74" s="68">
        <f t="shared" si="10"/>
      </c>
      <c r="J74" s="68">
        <f t="shared" si="10"/>
      </c>
      <c r="K74" s="68">
        <f t="shared" si="10"/>
      </c>
      <c r="L74" s="151">
        <v>5</v>
      </c>
      <c r="M74" s="152"/>
      <c r="N74" s="152"/>
      <c r="O74" s="66"/>
      <c r="P74" s="155"/>
      <c r="Q74" s="152"/>
      <c r="R74" s="152"/>
      <c r="S74" s="66"/>
      <c r="T74" s="155"/>
      <c r="U74" s="152"/>
      <c r="V74" s="152"/>
      <c r="W74" s="66"/>
      <c r="X74" s="155"/>
      <c r="Y74" s="152"/>
      <c r="Z74" s="152"/>
      <c r="AA74" s="66"/>
      <c r="AB74" s="155"/>
      <c r="AC74" s="152"/>
      <c r="AD74" s="152"/>
      <c r="AE74" s="66"/>
      <c r="AF74" s="155"/>
      <c r="AG74" s="152"/>
      <c r="AH74" s="152"/>
      <c r="AI74" s="66"/>
      <c r="AJ74" s="155"/>
      <c r="AK74" s="152"/>
      <c r="AL74" s="152"/>
      <c r="AM74" s="66"/>
      <c r="AN74" s="155"/>
      <c r="AO74" s="152"/>
      <c r="AP74" s="152"/>
      <c r="AQ74" s="66"/>
    </row>
    <row r="75" spans="1:43" s="15" customFormat="1" ht="18" customHeight="1">
      <c r="A75" s="165"/>
      <c r="B75" s="64"/>
      <c r="C75" s="150"/>
      <c r="D75" s="160"/>
      <c r="E75" s="158"/>
      <c r="F75" s="166"/>
      <c r="G75" s="76"/>
      <c r="H75" s="54"/>
      <c r="I75" s="54"/>
      <c r="J75" s="54"/>
      <c r="K75" s="54"/>
      <c r="L75" s="167"/>
      <c r="M75" s="152"/>
      <c r="N75" s="152"/>
      <c r="O75" s="66"/>
      <c r="P75" s="155"/>
      <c r="Q75" s="152"/>
      <c r="R75" s="152"/>
      <c r="S75" s="66"/>
      <c r="T75" s="155"/>
      <c r="U75" s="152"/>
      <c r="V75" s="152"/>
      <c r="W75" s="66"/>
      <c r="X75" s="155"/>
      <c r="Y75" s="152"/>
      <c r="Z75" s="152"/>
      <c r="AA75" s="66"/>
      <c r="AB75" s="155"/>
      <c r="AC75" s="152"/>
      <c r="AD75" s="152"/>
      <c r="AE75" s="66"/>
      <c r="AF75" s="155"/>
      <c r="AG75" s="152"/>
      <c r="AH75" s="152"/>
      <c r="AI75" s="66"/>
      <c r="AJ75" s="155"/>
      <c r="AK75" s="152"/>
      <c r="AL75" s="152"/>
      <c r="AM75" s="66"/>
      <c r="AN75" s="155"/>
      <c r="AO75" s="152"/>
      <c r="AP75" s="152"/>
      <c r="AQ75" s="66"/>
    </row>
    <row r="76" spans="1:43" s="15" customFormat="1" ht="18" customHeight="1" thickBot="1">
      <c r="A76" s="84"/>
      <c r="B76" s="168"/>
      <c r="C76" s="169"/>
      <c r="D76" s="160"/>
      <c r="E76" s="170"/>
      <c r="F76" s="171"/>
      <c r="G76" s="151"/>
      <c r="H76" s="145"/>
      <c r="I76" s="145"/>
      <c r="J76" s="145"/>
      <c r="K76" s="145"/>
      <c r="L76" s="151"/>
      <c r="M76" s="152"/>
      <c r="N76" s="152"/>
      <c r="O76" s="66"/>
      <c r="P76" s="155"/>
      <c r="Q76" s="152"/>
      <c r="R76" s="152"/>
      <c r="S76" s="66"/>
      <c r="T76" s="155"/>
      <c r="U76" s="152"/>
      <c r="V76" s="152"/>
      <c r="W76" s="66"/>
      <c r="X76" s="155"/>
      <c r="Y76" s="152"/>
      <c r="Z76" s="152"/>
      <c r="AA76" s="66"/>
      <c r="AB76" s="155"/>
      <c r="AC76" s="152"/>
      <c r="AD76" s="152"/>
      <c r="AE76" s="66"/>
      <c r="AF76" s="155"/>
      <c r="AG76" s="152"/>
      <c r="AH76" s="152"/>
      <c r="AI76" s="66"/>
      <c r="AJ76" s="155"/>
      <c r="AK76" s="152"/>
      <c r="AL76" s="152"/>
      <c r="AM76" s="66"/>
      <c r="AN76" s="155"/>
      <c r="AO76" s="152"/>
      <c r="AP76" s="152"/>
      <c r="AQ76" s="66"/>
    </row>
    <row r="77" spans="1:47" s="15" customFormat="1" ht="18" customHeight="1" thickTop="1">
      <c r="A77" s="92"/>
      <c r="B77" s="258" t="s">
        <v>25</v>
      </c>
      <c r="C77" s="259"/>
      <c r="D77" s="348">
        <f aca="true" t="shared" si="11" ref="D77:AQ77">SUM(D63:D76)</f>
        <v>8</v>
      </c>
      <c r="E77" s="346">
        <f t="shared" si="11"/>
        <v>23</v>
      </c>
      <c r="F77" s="341">
        <f t="shared" si="11"/>
        <v>76</v>
      </c>
      <c r="G77" s="344">
        <f t="shared" si="11"/>
        <v>470</v>
      </c>
      <c r="H77" s="346">
        <f t="shared" si="11"/>
        <v>210</v>
      </c>
      <c r="I77" s="346">
        <f t="shared" si="11"/>
        <v>110</v>
      </c>
      <c r="J77" s="346">
        <f t="shared" si="11"/>
        <v>100</v>
      </c>
      <c r="K77" s="341">
        <f t="shared" si="11"/>
        <v>50</v>
      </c>
      <c r="L77" s="93">
        <f t="shared" si="11"/>
        <v>55</v>
      </c>
      <c r="M77" s="94">
        <f t="shared" si="11"/>
        <v>30</v>
      </c>
      <c r="N77" s="94">
        <f t="shared" si="11"/>
        <v>0</v>
      </c>
      <c r="O77" s="95">
        <f t="shared" si="11"/>
        <v>20</v>
      </c>
      <c r="P77" s="93">
        <f t="shared" si="11"/>
        <v>75</v>
      </c>
      <c r="Q77" s="94">
        <f t="shared" si="11"/>
        <v>40</v>
      </c>
      <c r="R77" s="94">
        <f t="shared" si="11"/>
        <v>20</v>
      </c>
      <c r="S77" s="96">
        <f t="shared" si="11"/>
        <v>30</v>
      </c>
      <c r="T77" s="97">
        <f t="shared" si="11"/>
        <v>50</v>
      </c>
      <c r="U77" s="94">
        <f t="shared" si="11"/>
        <v>30</v>
      </c>
      <c r="V77" s="94">
        <f t="shared" si="11"/>
        <v>35</v>
      </c>
      <c r="W77" s="96">
        <f t="shared" si="11"/>
        <v>0</v>
      </c>
      <c r="X77" s="93">
        <f>SUM(X63:X76)</f>
        <v>20</v>
      </c>
      <c r="Y77" s="94">
        <f>SUM(Y63:Y76)</f>
        <v>5</v>
      </c>
      <c r="Z77" s="94">
        <f>SUM(Z63:Z76)</f>
        <v>25</v>
      </c>
      <c r="AA77" s="95">
        <f>SUM(AA63:AA76)</f>
        <v>0</v>
      </c>
      <c r="AB77" s="93">
        <f t="shared" si="11"/>
        <v>0</v>
      </c>
      <c r="AC77" s="94">
        <f t="shared" si="11"/>
        <v>0</v>
      </c>
      <c r="AD77" s="94">
        <f t="shared" si="11"/>
        <v>20</v>
      </c>
      <c r="AE77" s="96">
        <f t="shared" si="11"/>
        <v>0</v>
      </c>
      <c r="AF77" s="97">
        <f t="shared" si="11"/>
        <v>0</v>
      </c>
      <c r="AG77" s="94">
        <f t="shared" si="11"/>
        <v>0</v>
      </c>
      <c r="AH77" s="94">
        <f t="shared" si="11"/>
        <v>0</v>
      </c>
      <c r="AI77" s="95">
        <f t="shared" si="11"/>
        <v>0</v>
      </c>
      <c r="AJ77" s="93">
        <f t="shared" si="11"/>
        <v>0</v>
      </c>
      <c r="AK77" s="94">
        <f t="shared" si="11"/>
        <v>0</v>
      </c>
      <c r="AL77" s="94">
        <f t="shared" si="11"/>
        <v>0</v>
      </c>
      <c r="AM77" s="96">
        <f t="shared" si="11"/>
        <v>0</v>
      </c>
      <c r="AN77" s="97">
        <f t="shared" si="11"/>
        <v>10</v>
      </c>
      <c r="AO77" s="94">
        <f t="shared" si="11"/>
        <v>5</v>
      </c>
      <c r="AP77" s="94">
        <f t="shared" si="11"/>
        <v>0</v>
      </c>
      <c r="AQ77" s="96">
        <f t="shared" si="11"/>
        <v>0</v>
      </c>
      <c r="AU77" s="15">
        <f>210/8</f>
        <v>26.25</v>
      </c>
    </row>
    <row r="78" spans="1:47" s="15" customFormat="1" ht="18" customHeight="1" thickBot="1">
      <c r="A78" s="98"/>
      <c r="B78" s="260"/>
      <c r="C78" s="261"/>
      <c r="D78" s="349"/>
      <c r="E78" s="350"/>
      <c r="F78" s="343"/>
      <c r="G78" s="345"/>
      <c r="H78" s="347"/>
      <c r="I78" s="347"/>
      <c r="J78" s="347"/>
      <c r="K78" s="342"/>
      <c r="L78" s="283">
        <f>SUM(L77:O77)</f>
        <v>105</v>
      </c>
      <c r="M78" s="284"/>
      <c r="N78" s="284"/>
      <c r="O78" s="285"/>
      <c r="P78" s="283">
        <f>SUM(P77:S77)</f>
        <v>165</v>
      </c>
      <c r="Q78" s="284"/>
      <c r="R78" s="284"/>
      <c r="S78" s="285"/>
      <c r="T78" s="283">
        <f>SUM(T77:W77)</f>
        <v>115</v>
      </c>
      <c r="U78" s="284"/>
      <c r="V78" s="284"/>
      <c r="W78" s="285"/>
      <c r="X78" s="283">
        <f>SUM(X77:AA77)</f>
        <v>50</v>
      </c>
      <c r="Y78" s="284"/>
      <c r="Z78" s="284"/>
      <c r="AA78" s="285"/>
      <c r="AB78" s="283">
        <f>SUM(AB77:AE77)</f>
        <v>20</v>
      </c>
      <c r="AC78" s="284"/>
      <c r="AD78" s="284"/>
      <c r="AE78" s="285"/>
      <c r="AF78" s="283">
        <f>SUM(AF77:AI77)</f>
        <v>0</v>
      </c>
      <c r="AG78" s="284"/>
      <c r="AH78" s="284"/>
      <c r="AI78" s="285"/>
      <c r="AJ78" s="283">
        <f>SUM(AJ77:AM77)</f>
        <v>0</v>
      </c>
      <c r="AK78" s="284"/>
      <c r="AL78" s="284"/>
      <c r="AM78" s="285"/>
      <c r="AN78" s="283">
        <f>SUM(AN77:AQ77)</f>
        <v>15</v>
      </c>
      <c r="AO78" s="284"/>
      <c r="AP78" s="284"/>
      <c r="AQ78" s="285"/>
      <c r="AS78" s="15">
        <f>SUM(L78:AQ78)</f>
        <v>470</v>
      </c>
      <c r="AU78" s="15">
        <f>40*4</f>
        <v>160</v>
      </c>
    </row>
    <row r="79" spans="1:47" s="15" customFormat="1" ht="18" customHeight="1">
      <c r="A79" s="314" t="s">
        <v>51</v>
      </c>
      <c r="B79" s="315"/>
      <c r="C79" s="316"/>
      <c r="D79" s="317" t="s">
        <v>12</v>
      </c>
      <c r="E79" s="320" t="s">
        <v>13</v>
      </c>
      <c r="F79" s="281" t="s">
        <v>66</v>
      </c>
      <c r="G79" s="357" t="s">
        <v>10</v>
      </c>
      <c r="H79" s="337" t="s">
        <v>14</v>
      </c>
      <c r="I79" s="337" t="s">
        <v>15</v>
      </c>
      <c r="J79" s="337" t="s">
        <v>16</v>
      </c>
      <c r="K79" s="339" t="s">
        <v>58</v>
      </c>
      <c r="L79" s="302" t="s">
        <v>193</v>
      </c>
      <c r="M79" s="303"/>
      <c r="N79" s="303"/>
      <c r="O79" s="304"/>
      <c r="P79" s="302" t="s">
        <v>194</v>
      </c>
      <c r="Q79" s="303"/>
      <c r="R79" s="303"/>
      <c r="S79" s="304"/>
      <c r="T79" s="302" t="s">
        <v>195</v>
      </c>
      <c r="U79" s="303"/>
      <c r="V79" s="303"/>
      <c r="W79" s="304"/>
      <c r="X79" s="268" t="s">
        <v>196</v>
      </c>
      <c r="Y79" s="269"/>
      <c r="Z79" s="269"/>
      <c r="AA79" s="270"/>
      <c r="AB79" s="268" t="s">
        <v>197</v>
      </c>
      <c r="AC79" s="269"/>
      <c r="AD79" s="269"/>
      <c r="AE79" s="270"/>
      <c r="AF79" s="268" t="s">
        <v>198</v>
      </c>
      <c r="AG79" s="269"/>
      <c r="AH79" s="269"/>
      <c r="AI79" s="270"/>
      <c r="AJ79" s="268" t="s">
        <v>199</v>
      </c>
      <c r="AK79" s="269"/>
      <c r="AL79" s="269"/>
      <c r="AM79" s="270"/>
      <c r="AN79" s="302" t="s">
        <v>200</v>
      </c>
      <c r="AO79" s="303"/>
      <c r="AP79" s="303"/>
      <c r="AQ79" s="304"/>
      <c r="AU79" s="15">
        <f>60*4</f>
        <v>240</v>
      </c>
    </row>
    <row r="80" spans="1:47" s="15" customFormat="1" ht="18" customHeight="1">
      <c r="A80" s="314"/>
      <c r="B80" s="315"/>
      <c r="C80" s="316"/>
      <c r="D80" s="318"/>
      <c r="E80" s="320"/>
      <c r="F80" s="321"/>
      <c r="G80" s="357"/>
      <c r="H80" s="337"/>
      <c r="I80" s="337"/>
      <c r="J80" s="337"/>
      <c r="K80" s="339"/>
      <c r="L80" s="305" t="s">
        <v>14</v>
      </c>
      <c r="M80" s="292" t="s">
        <v>15</v>
      </c>
      <c r="N80" s="294" t="s">
        <v>17</v>
      </c>
      <c r="O80" s="281" t="s">
        <v>64</v>
      </c>
      <c r="P80" s="305" t="s">
        <v>14</v>
      </c>
      <c r="Q80" s="292" t="s">
        <v>15</v>
      </c>
      <c r="R80" s="294" t="s">
        <v>17</v>
      </c>
      <c r="S80" s="281" t="s">
        <v>64</v>
      </c>
      <c r="T80" s="305" t="s">
        <v>14</v>
      </c>
      <c r="U80" s="292" t="s">
        <v>15</v>
      </c>
      <c r="V80" s="294" t="s">
        <v>17</v>
      </c>
      <c r="W80" s="281" t="s">
        <v>64</v>
      </c>
      <c r="X80" s="305" t="s">
        <v>14</v>
      </c>
      <c r="Y80" s="292" t="s">
        <v>15</v>
      </c>
      <c r="Z80" s="294" t="s">
        <v>17</v>
      </c>
      <c r="AA80" s="281" t="s">
        <v>64</v>
      </c>
      <c r="AB80" s="305" t="s">
        <v>14</v>
      </c>
      <c r="AC80" s="292" t="s">
        <v>15</v>
      </c>
      <c r="AD80" s="294" t="s">
        <v>17</v>
      </c>
      <c r="AE80" s="281" t="s">
        <v>64</v>
      </c>
      <c r="AF80" s="305" t="s">
        <v>14</v>
      </c>
      <c r="AG80" s="292" t="s">
        <v>15</v>
      </c>
      <c r="AH80" s="294" t="s">
        <v>17</v>
      </c>
      <c r="AI80" s="281" t="s">
        <v>64</v>
      </c>
      <c r="AJ80" s="305" t="s">
        <v>14</v>
      </c>
      <c r="AK80" s="292" t="s">
        <v>15</v>
      </c>
      <c r="AL80" s="294" t="s">
        <v>17</v>
      </c>
      <c r="AM80" s="281" t="s">
        <v>64</v>
      </c>
      <c r="AN80" s="305" t="s">
        <v>14</v>
      </c>
      <c r="AO80" s="292" t="s">
        <v>15</v>
      </c>
      <c r="AP80" s="294" t="s">
        <v>17</v>
      </c>
      <c r="AQ80" s="281" t="s">
        <v>64</v>
      </c>
      <c r="AU80" s="15">
        <f>210/8</f>
        <v>26.25</v>
      </c>
    </row>
    <row r="81" spans="1:47" s="15" customFormat="1" ht="18" customHeight="1" thickBot="1">
      <c r="A81" s="314"/>
      <c r="B81" s="315"/>
      <c r="C81" s="316"/>
      <c r="D81" s="319"/>
      <c r="E81" s="295"/>
      <c r="F81" s="282"/>
      <c r="G81" s="306"/>
      <c r="H81" s="338"/>
      <c r="I81" s="338"/>
      <c r="J81" s="338"/>
      <c r="K81" s="340"/>
      <c r="L81" s="306"/>
      <c r="M81" s="293"/>
      <c r="N81" s="295"/>
      <c r="O81" s="282"/>
      <c r="P81" s="306"/>
      <c r="Q81" s="293"/>
      <c r="R81" s="295"/>
      <c r="S81" s="282"/>
      <c r="T81" s="306"/>
      <c r="U81" s="293"/>
      <c r="V81" s="295"/>
      <c r="W81" s="282"/>
      <c r="X81" s="306"/>
      <c r="Y81" s="293"/>
      <c r="Z81" s="295"/>
      <c r="AA81" s="282"/>
      <c r="AB81" s="306"/>
      <c r="AC81" s="293"/>
      <c r="AD81" s="295"/>
      <c r="AE81" s="282"/>
      <c r="AF81" s="306"/>
      <c r="AG81" s="293"/>
      <c r="AH81" s="295"/>
      <c r="AI81" s="282"/>
      <c r="AJ81" s="306"/>
      <c r="AK81" s="293"/>
      <c r="AL81" s="295"/>
      <c r="AM81" s="282"/>
      <c r="AN81" s="306"/>
      <c r="AO81" s="293"/>
      <c r="AP81" s="295"/>
      <c r="AQ81" s="282"/>
      <c r="AU81" s="15">
        <f>210/4</f>
        <v>52.5</v>
      </c>
    </row>
    <row r="82" spans="1:45" s="15" customFormat="1" ht="18" customHeight="1">
      <c r="A82" s="314"/>
      <c r="B82" s="315"/>
      <c r="C82" s="316"/>
      <c r="D82" s="419">
        <f aca="true" t="shared" si="12" ref="D82:AQ82">SUM(D24+D77)</f>
        <v>8</v>
      </c>
      <c r="E82" s="397">
        <f t="shared" si="12"/>
        <v>31</v>
      </c>
      <c r="F82" s="397">
        <f t="shared" si="12"/>
        <v>88</v>
      </c>
      <c r="G82" s="407">
        <f t="shared" si="12"/>
        <v>650</v>
      </c>
      <c r="H82" s="397">
        <f t="shared" si="12"/>
        <v>270</v>
      </c>
      <c r="I82" s="397">
        <f t="shared" si="12"/>
        <v>110</v>
      </c>
      <c r="J82" s="397">
        <f t="shared" si="12"/>
        <v>220</v>
      </c>
      <c r="K82" s="397">
        <f t="shared" si="12"/>
        <v>50</v>
      </c>
      <c r="L82" s="102">
        <f t="shared" si="12"/>
        <v>85</v>
      </c>
      <c r="M82" s="103">
        <f t="shared" si="12"/>
        <v>30</v>
      </c>
      <c r="N82" s="103">
        <f t="shared" si="12"/>
        <v>0</v>
      </c>
      <c r="O82" s="105">
        <f t="shared" si="12"/>
        <v>20</v>
      </c>
      <c r="P82" s="106">
        <f t="shared" si="12"/>
        <v>75</v>
      </c>
      <c r="Q82" s="103">
        <f t="shared" si="12"/>
        <v>40</v>
      </c>
      <c r="R82" s="103">
        <f t="shared" si="12"/>
        <v>20</v>
      </c>
      <c r="S82" s="104">
        <f t="shared" si="12"/>
        <v>30</v>
      </c>
      <c r="T82" s="102">
        <f t="shared" si="12"/>
        <v>50</v>
      </c>
      <c r="U82" s="103">
        <f t="shared" si="12"/>
        <v>30</v>
      </c>
      <c r="V82" s="103">
        <f t="shared" si="12"/>
        <v>50</v>
      </c>
      <c r="W82" s="105">
        <f t="shared" si="12"/>
        <v>0</v>
      </c>
      <c r="X82" s="102">
        <f t="shared" si="12"/>
        <v>50</v>
      </c>
      <c r="Y82" s="103">
        <f t="shared" si="12"/>
        <v>5</v>
      </c>
      <c r="Z82" s="103">
        <f t="shared" si="12"/>
        <v>40</v>
      </c>
      <c r="AA82" s="105">
        <f t="shared" si="12"/>
        <v>0</v>
      </c>
      <c r="AB82" s="106">
        <f t="shared" si="12"/>
        <v>0</v>
      </c>
      <c r="AC82" s="103">
        <f t="shared" si="12"/>
        <v>0</v>
      </c>
      <c r="AD82" s="103">
        <f t="shared" si="12"/>
        <v>35</v>
      </c>
      <c r="AE82" s="104">
        <f t="shared" si="12"/>
        <v>0</v>
      </c>
      <c r="AF82" s="102">
        <f t="shared" si="12"/>
        <v>0</v>
      </c>
      <c r="AG82" s="103">
        <f t="shared" si="12"/>
        <v>0</v>
      </c>
      <c r="AH82" s="103">
        <f t="shared" si="12"/>
        <v>15</v>
      </c>
      <c r="AI82" s="105">
        <f t="shared" si="12"/>
        <v>0</v>
      </c>
      <c r="AJ82" s="106">
        <f t="shared" si="12"/>
        <v>0</v>
      </c>
      <c r="AK82" s="103">
        <f t="shared" si="12"/>
        <v>0</v>
      </c>
      <c r="AL82" s="103">
        <f t="shared" si="12"/>
        <v>30</v>
      </c>
      <c r="AM82" s="104">
        <f t="shared" si="12"/>
        <v>0</v>
      </c>
      <c r="AN82" s="102">
        <f t="shared" si="12"/>
        <v>10</v>
      </c>
      <c r="AO82" s="103">
        <f t="shared" si="12"/>
        <v>5</v>
      </c>
      <c r="AP82" s="103">
        <f t="shared" si="12"/>
        <v>30</v>
      </c>
      <c r="AQ82" s="105">
        <f t="shared" si="12"/>
        <v>0</v>
      </c>
      <c r="AS82" s="15" t="s">
        <v>68</v>
      </c>
    </row>
    <row r="83" spans="1:45" s="15" customFormat="1" ht="18" customHeight="1" thickBot="1">
      <c r="A83" s="314"/>
      <c r="B83" s="315"/>
      <c r="C83" s="316"/>
      <c r="D83" s="323"/>
      <c r="E83" s="311"/>
      <c r="F83" s="311"/>
      <c r="G83" s="313"/>
      <c r="H83" s="311"/>
      <c r="I83" s="311"/>
      <c r="J83" s="311"/>
      <c r="K83" s="311"/>
      <c r="L83" s="289">
        <f>SUM(L82:O82)</f>
        <v>135</v>
      </c>
      <c r="M83" s="290"/>
      <c r="N83" s="290"/>
      <c r="O83" s="291"/>
      <c r="P83" s="289">
        <f>SUM(P82:S82)</f>
        <v>165</v>
      </c>
      <c r="Q83" s="290"/>
      <c r="R83" s="290"/>
      <c r="S83" s="291"/>
      <c r="T83" s="289">
        <f>SUM(T82:W82)</f>
        <v>130</v>
      </c>
      <c r="U83" s="290"/>
      <c r="V83" s="290"/>
      <c r="W83" s="291"/>
      <c r="X83" s="289">
        <f>SUM(X82:AA82)</f>
        <v>95</v>
      </c>
      <c r="Y83" s="290"/>
      <c r="Z83" s="290"/>
      <c r="AA83" s="291"/>
      <c r="AB83" s="289">
        <f>SUM(AB82:AE82)</f>
        <v>35</v>
      </c>
      <c r="AC83" s="290"/>
      <c r="AD83" s="290"/>
      <c r="AE83" s="291"/>
      <c r="AF83" s="289">
        <f>SUM(AF82:AI82)</f>
        <v>15</v>
      </c>
      <c r="AG83" s="290"/>
      <c r="AH83" s="290"/>
      <c r="AI83" s="291"/>
      <c r="AJ83" s="289">
        <f>SUM(AJ82:AM82)</f>
        <v>30</v>
      </c>
      <c r="AK83" s="290"/>
      <c r="AL83" s="290"/>
      <c r="AM83" s="291"/>
      <c r="AN83" s="289">
        <f>SUM(AN82:AQ82)</f>
        <v>45</v>
      </c>
      <c r="AO83" s="290"/>
      <c r="AP83" s="290"/>
      <c r="AQ83" s="291"/>
      <c r="AS83" s="15">
        <f>SUM(L83:AQ83)</f>
        <v>650</v>
      </c>
    </row>
    <row r="84" spans="1:48" s="15" customFormat="1" ht="18" customHeight="1">
      <c r="A84" s="314"/>
      <c r="B84" s="315"/>
      <c r="C84" s="316"/>
      <c r="D84" s="324" t="s">
        <v>27</v>
      </c>
      <c r="E84" s="325"/>
      <c r="F84" s="326"/>
      <c r="G84" s="307" t="s">
        <v>28</v>
      </c>
      <c r="H84" s="269"/>
      <c r="I84" s="269"/>
      <c r="J84" s="269"/>
      <c r="K84" s="270"/>
      <c r="L84" s="286">
        <v>2</v>
      </c>
      <c r="M84" s="287"/>
      <c r="N84" s="287"/>
      <c r="O84" s="288"/>
      <c r="P84" s="286">
        <v>3</v>
      </c>
      <c r="Q84" s="287"/>
      <c r="R84" s="287"/>
      <c r="S84" s="288"/>
      <c r="T84" s="286">
        <v>3</v>
      </c>
      <c r="U84" s="287"/>
      <c r="V84" s="287"/>
      <c r="W84" s="288"/>
      <c r="X84" s="286">
        <v>0</v>
      </c>
      <c r="Y84" s="287"/>
      <c r="Z84" s="287"/>
      <c r="AA84" s="288"/>
      <c r="AB84" s="286">
        <v>0</v>
      </c>
      <c r="AC84" s="287"/>
      <c r="AD84" s="287"/>
      <c r="AE84" s="288"/>
      <c r="AF84" s="286">
        <v>0</v>
      </c>
      <c r="AG84" s="287"/>
      <c r="AH84" s="287"/>
      <c r="AI84" s="288"/>
      <c r="AJ84" s="286">
        <v>0</v>
      </c>
      <c r="AK84" s="287"/>
      <c r="AL84" s="287"/>
      <c r="AM84" s="288"/>
      <c r="AN84" s="286">
        <v>0</v>
      </c>
      <c r="AO84" s="287"/>
      <c r="AP84" s="287"/>
      <c r="AQ84" s="288"/>
      <c r="AS84" s="15">
        <f>SUM(L84:AQ84)</f>
        <v>8</v>
      </c>
      <c r="AU84" s="15">
        <v>26</v>
      </c>
      <c r="AV84" s="15">
        <v>27</v>
      </c>
    </row>
    <row r="85" spans="1:48" s="15" customFormat="1" ht="18" customHeight="1">
      <c r="A85" s="314"/>
      <c r="B85" s="315"/>
      <c r="C85" s="316"/>
      <c r="D85" s="327"/>
      <c r="E85" s="328"/>
      <c r="F85" s="329"/>
      <c r="G85" s="299" t="s">
        <v>29</v>
      </c>
      <c r="H85" s="300"/>
      <c r="I85" s="300"/>
      <c r="J85" s="300"/>
      <c r="K85" s="301"/>
      <c r="L85" s="274">
        <v>5</v>
      </c>
      <c r="M85" s="275"/>
      <c r="N85" s="275"/>
      <c r="O85" s="276"/>
      <c r="P85" s="274">
        <v>5</v>
      </c>
      <c r="Q85" s="275"/>
      <c r="R85" s="275"/>
      <c r="S85" s="276"/>
      <c r="T85" s="274">
        <v>6</v>
      </c>
      <c r="U85" s="275"/>
      <c r="V85" s="275"/>
      <c r="W85" s="276"/>
      <c r="X85" s="274">
        <v>7</v>
      </c>
      <c r="Y85" s="275"/>
      <c r="Z85" s="275"/>
      <c r="AA85" s="276"/>
      <c r="AB85" s="274">
        <v>3</v>
      </c>
      <c r="AC85" s="275"/>
      <c r="AD85" s="275"/>
      <c r="AE85" s="276"/>
      <c r="AF85" s="274">
        <v>1</v>
      </c>
      <c r="AG85" s="275"/>
      <c r="AH85" s="275"/>
      <c r="AI85" s="276"/>
      <c r="AJ85" s="274">
        <v>1</v>
      </c>
      <c r="AK85" s="275"/>
      <c r="AL85" s="275"/>
      <c r="AM85" s="276"/>
      <c r="AN85" s="274">
        <v>3</v>
      </c>
      <c r="AO85" s="275"/>
      <c r="AP85" s="275"/>
      <c r="AQ85" s="276"/>
      <c r="AS85" s="15">
        <f>SUM(L85:AQ85)</f>
        <v>31</v>
      </c>
      <c r="AU85" s="15">
        <v>52</v>
      </c>
      <c r="AV85" s="15">
        <v>53</v>
      </c>
    </row>
    <row r="86" spans="1:45" s="15" customFormat="1" ht="18" customHeight="1" thickBot="1">
      <c r="A86" s="314"/>
      <c r="B86" s="315"/>
      <c r="C86" s="316"/>
      <c r="D86" s="330"/>
      <c r="E86" s="331"/>
      <c r="F86" s="332"/>
      <c r="G86" s="299" t="s">
        <v>66</v>
      </c>
      <c r="H86" s="300"/>
      <c r="I86" s="300"/>
      <c r="J86" s="300"/>
      <c r="K86" s="301"/>
      <c r="L86" s="280">
        <f>L33+SumaECTS(L63:O76)</f>
        <v>22</v>
      </c>
      <c r="M86" s="280"/>
      <c r="N86" s="280"/>
      <c r="O86" s="280"/>
      <c r="P86" s="280">
        <f>P33+SumaECTS(P63:S76)</f>
        <v>26</v>
      </c>
      <c r="Q86" s="280"/>
      <c r="R86" s="280"/>
      <c r="S86" s="280"/>
      <c r="T86" s="280">
        <f>T33+SumaECTS(T63:W76)</f>
        <v>17</v>
      </c>
      <c r="U86" s="280"/>
      <c r="V86" s="280"/>
      <c r="W86" s="280"/>
      <c r="X86" s="280">
        <f>X33+SumaECTS(X63:AA76)</f>
        <v>13</v>
      </c>
      <c r="Y86" s="280"/>
      <c r="Z86" s="280"/>
      <c r="AA86" s="280"/>
      <c r="AB86" s="280">
        <f>AB33+SumaECTS(AB63:AE76)</f>
        <v>4</v>
      </c>
      <c r="AC86" s="280"/>
      <c r="AD86" s="280"/>
      <c r="AE86" s="280"/>
      <c r="AF86" s="280">
        <f>AF33+SumaECTS(AF63:AI76)</f>
        <v>1</v>
      </c>
      <c r="AG86" s="280"/>
      <c r="AH86" s="280"/>
      <c r="AI86" s="280"/>
      <c r="AJ86" s="280">
        <f>AJ33+SumaECTS(AJ63:AM76)</f>
        <v>1</v>
      </c>
      <c r="AK86" s="280"/>
      <c r="AL86" s="280"/>
      <c r="AM86" s="280"/>
      <c r="AN86" s="280">
        <f>AN33+SumaECTS(AN63:AQ76)</f>
        <v>4</v>
      </c>
      <c r="AO86" s="280"/>
      <c r="AP86" s="280"/>
      <c r="AQ86" s="280"/>
      <c r="AS86" s="15">
        <f>SUM(L86:AQ86)</f>
        <v>88</v>
      </c>
    </row>
    <row r="87" spans="1:43" s="15" customFormat="1" ht="18" customHeight="1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39"/>
      <c r="V87" s="108"/>
      <c r="W87" s="108"/>
      <c r="X87" s="108"/>
      <c r="Y87" s="39"/>
      <c r="Z87" s="108"/>
      <c r="AA87" s="108"/>
      <c r="AB87" s="108"/>
      <c r="AC87" s="108"/>
      <c r="AD87" s="39"/>
      <c r="AE87" s="109"/>
      <c r="AF87" s="110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11"/>
    </row>
    <row r="88" spans="1:43" s="15" customFormat="1" ht="18" customHeight="1">
      <c r="A88" s="112" t="s">
        <v>61</v>
      </c>
      <c r="B88" s="113"/>
      <c r="C88" s="113"/>
      <c r="D88" s="113"/>
      <c r="E88" s="113"/>
      <c r="F88" s="113"/>
      <c r="G88" s="113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2"/>
      <c r="AF88" s="30"/>
      <c r="AG88" s="31" t="s">
        <v>211</v>
      </c>
      <c r="AH88" s="31"/>
      <c r="AI88" s="31"/>
      <c r="AJ88" s="31"/>
      <c r="AK88" s="31"/>
      <c r="AL88" s="31"/>
      <c r="AM88" s="31"/>
      <c r="AN88" s="31"/>
      <c r="AO88" s="31"/>
      <c r="AP88" s="31"/>
      <c r="AQ88" s="32"/>
    </row>
    <row r="89" spans="1:43" s="15" customFormat="1" ht="18" customHeight="1">
      <c r="A89" s="114"/>
      <c r="B89" s="115" t="s">
        <v>20</v>
      </c>
      <c r="C89" s="12" t="s">
        <v>149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113"/>
      <c r="R89" s="113"/>
      <c r="S89" s="113"/>
      <c r="T89" s="116"/>
      <c r="U89" s="116"/>
      <c r="V89" s="116"/>
      <c r="W89" s="116"/>
      <c r="X89" s="116"/>
      <c r="Y89" s="116"/>
      <c r="Z89" s="116"/>
      <c r="AA89" s="116"/>
      <c r="AB89" s="113"/>
      <c r="AC89" s="113"/>
      <c r="AD89" s="31"/>
      <c r="AE89" s="32"/>
      <c r="AF89" s="117"/>
      <c r="AG89" s="113"/>
      <c r="AH89" s="116"/>
      <c r="AI89" s="116"/>
      <c r="AJ89" s="31"/>
      <c r="AK89" s="31"/>
      <c r="AL89" s="31"/>
      <c r="AM89" s="31"/>
      <c r="AN89" s="31"/>
      <c r="AO89" s="17"/>
      <c r="AP89" s="17"/>
      <c r="AQ89" s="18"/>
    </row>
    <row r="90" spans="1:43" s="15" customFormat="1" ht="18" customHeight="1">
      <c r="A90" s="114"/>
      <c r="B90" s="115" t="s">
        <v>21</v>
      </c>
      <c r="C90" s="118" t="s">
        <v>202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19"/>
      <c r="R90" s="119"/>
      <c r="S90" s="119"/>
      <c r="T90" s="120"/>
      <c r="U90" s="121"/>
      <c r="V90" s="120"/>
      <c r="W90" s="120"/>
      <c r="X90" s="120"/>
      <c r="Y90" s="121"/>
      <c r="Z90" s="120"/>
      <c r="AA90" s="120"/>
      <c r="AB90" s="31"/>
      <c r="AC90" s="31"/>
      <c r="AD90" s="31"/>
      <c r="AE90" s="32"/>
      <c r="AF90" s="30"/>
      <c r="AG90" s="121" t="s">
        <v>30</v>
      </c>
      <c r="AH90" s="119"/>
      <c r="AI90" s="119"/>
      <c r="AJ90" s="120"/>
      <c r="AK90" s="122"/>
      <c r="AL90" s="31"/>
      <c r="AM90" s="31"/>
      <c r="AN90" s="122"/>
      <c r="AO90" s="122"/>
      <c r="AP90" s="122"/>
      <c r="AQ90" s="32"/>
    </row>
    <row r="91" spans="1:43" s="15" customFormat="1" ht="18" customHeight="1">
      <c r="A91" s="114"/>
      <c r="B91" s="123" t="s">
        <v>22</v>
      </c>
      <c r="C91" s="4" t="s">
        <v>203</v>
      </c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13"/>
      <c r="R91" s="113"/>
      <c r="S91" s="113"/>
      <c r="T91" s="116"/>
      <c r="U91" s="116"/>
      <c r="V91" s="116"/>
      <c r="W91" s="116"/>
      <c r="X91" s="116"/>
      <c r="Y91" s="116"/>
      <c r="Z91" s="116"/>
      <c r="AA91" s="116"/>
      <c r="AB91" s="31"/>
      <c r="AC91" s="31"/>
      <c r="AD91" s="31"/>
      <c r="AE91" s="32"/>
      <c r="AF91" s="30"/>
      <c r="AG91" s="120" t="s">
        <v>31</v>
      </c>
      <c r="AH91" s="120" t="s">
        <v>32</v>
      </c>
      <c r="AI91" s="113"/>
      <c r="AJ91" s="116"/>
      <c r="AK91" s="31"/>
      <c r="AL91" s="31"/>
      <c r="AM91" s="31"/>
      <c r="AN91" s="31"/>
      <c r="AO91" s="31"/>
      <c r="AP91" s="31"/>
      <c r="AQ91" s="125"/>
    </row>
    <row r="92" spans="1:43" s="15" customFormat="1" ht="18" customHeight="1">
      <c r="A92" s="114"/>
      <c r="B92" s="126" t="s">
        <v>23</v>
      </c>
      <c r="C92" s="4" t="s">
        <v>204</v>
      </c>
      <c r="D92" s="124"/>
      <c r="E92" s="124"/>
      <c r="F92" s="124"/>
      <c r="G92" s="46"/>
      <c r="H92" s="127"/>
      <c r="I92" s="127"/>
      <c r="J92" s="127"/>
      <c r="K92" s="127"/>
      <c r="L92" s="127"/>
      <c r="M92" s="127"/>
      <c r="N92" s="127"/>
      <c r="O92" s="127"/>
      <c r="P92" s="127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31"/>
      <c r="AC92" s="31"/>
      <c r="AD92" s="31"/>
      <c r="AE92" s="32"/>
      <c r="AF92" s="30"/>
      <c r="AG92" s="119" t="s">
        <v>33</v>
      </c>
      <c r="AH92" s="119" t="s">
        <v>34</v>
      </c>
      <c r="AI92" s="128"/>
      <c r="AJ92" s="128"/>
      <c r="AK92" s="31"/>
      <c r="AL92" s="31"/>
      <c r="AM92" s="31"/>
      <c r="AN92" s="31"/>
      <c r="AO92" s="31"/>
      <c r="AP92" s="31"/>
      <c r="AQ92" s="32"/>
    </row>
    <row r="93" spans="1:43" s="15" customFormat="1" ht="18" customHeight="1">
      <c r="A93" s="114"/>
      <c r="B93" s="126" t="s">
        <v>24</v>
      </c>
      <c r="C93" s="46" t="s">
        <v>187</v>
      </c>
      <c r="D93" s="46"/>
      <c r="E93" s="46"/>
      <c r="F93" s="46"/>
      <c r="G93" s="46"/>
      <c r="H93" s="46"/>
      <c r="I93" s="46"/>
      <c r="J93" s="46"/>
      <c r="K93" s="129"/>
      <c r="L93" s="46"/>
      <c r="M93" s="46"/>
      <c r="N93" s="46"/>
      <c r="O93" s="46"/>
      <c r="P93" s="46"/>
      <c r="Q93" s="130"/>
      <c r="R93" s="130"/>
      <c r="S93" s="130"/>
      <c r="T93" s="130"/>
      <c r="U93" s="113"/>
      <c r="V93" s="113"/>
      <c r="W93" s="113"/>
      <c r="X93" s="130"/>
      <c r="Y93" s="113"/>
      <c r="Z93" s="113"/>
      <c r="AA93" s="113"/>
      <c r="AB93" s="31"/>
      <c r="AC93" s="31"/>
      <c r="AD93" s="31"/>
      <c r="AE93" s="32"/>
      <c r="AF93" s="30"/>
      <c r="AG93" s="120" t="s">
        <v>16</v>
      </c>
      <c r="AH93" s="131" t="s">
        <v>35</v>
      </c>
      <c r="AI93" s="113"/>
      <c r="AJ93" s="113"/>
      <c r="AK93" s="31"/>
      <c r="AL93" s="31"/>
      <c r="AM93" s="31"/>
      <c r="AN93" s="31"/>
      <c r="AO93" s="31"/>
      <c r="AP93" s="31"/>
      <c r="AQ93" s="32"/>
    </row>
    <row r="94" spans="1:43" s="15" customFormat="1" ht="18" customHeight="1">
      <c r="A94" s="114"/>
      <c r="B94" s="132"/>
      <c r="C94" s="2"/>
      <c r="D94" s="46"/>
      <c r="E94" s="46"/>
      <c r="F94" s="46"/>
      <c r="G94" s="46"/>
      <c r="H94" s="22"/>
      <c r="I94" s="22"/>
      <c r="J94" s="22"/>
      <c r="K94" s="22"/>
      <c r="L94" s="22"/>
      <c r="M94" s="22"/>
      <c r="N94" s="22"/>
      <c r="O94" s="22"/>
      <c r="P94" s="22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31"/>
      <c r="AC94" s="31"/>
      <c r="AD94" s="31"/>
      <c r="AE94" s="32"/>
      <c r="AF94" s="30"/>
      <c r="AG94" s="120" t="s">
        <v>36</v>
      </c>
      <c r="AH94" s="120" t="s">
        <v>37</v>
      </c>
      <c r="AI94" s="113"/>
      <c r="AJ94" s="113"/>
      <c r="AK94" s="31"/>
      <c r="AL94" s="31"/>
      <c r="AM94" s="31"/>
      <c r="AN94" s="31"/>
      <c r="AO94" s="31"/>
      <c r="AP94" s="31"/>
      <c r="AQ94" s="32"/>
    </row>
    <row r="95" spans="1:43" s="15" customFormat="1" ht="18" customHeight="1">
      <c r="A95" s="114"/>
      <c r="C95" s="31"/>
      <c r="D95" s="46"/>
      <c r="E95" s="46"/>
      <c r="F95" s="46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113"/>
      <c r="R95" s="113"/>
      <c r="S95" s="113"/>
      <c r="T95" s="116"/>
      <c r="U95" s="116"/>
      <c r="V95" s="116"/>
      <c r="W95" s="116"/>
      <c r="X95" s="116"/>
      <c r="Y95" s="116"/>
      <c r="Z95" s="116"/>
      <c r="AA95" s="116"/>
      <c r="AB95" s="31"/>
      <c r="AC95" s="31"/>
      <c r="AD95" s="31"/>
      <c r="AE95" s="32"/>
      <c r="AF95" s="30"/>
      <c r="AG95" s="120" t="s">
        <v>38</v>
      </c>
      <c r="AH95" s="120" t="s">
        <v>39</v>
      </c>
      <c r="AI95" s="113"/>
      <c r="AJ95" s="116"/>
      <c r="AK95" s="31"/>
      <c r="AL95" s="31"/>
      <c r="AM95" s="31"/>
      <c r="AN95" s="31"/>
      <c r="AO95" s="31"/>
      <c r="AP95" s="31"/>
      <c r="AQ95" s="32"/>
    </row>
    <row r="96" spans="1:43" s="15" customFormat="1" ht="18" customHeight="1">
      <c r="A96" s="114"/>
      <c r="B96" s="46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46"/>
      <c r="N96" s="46"/>
      <c r="O96" s="46"/>
      <c r="P96" s="46"/>
      <c r="Q96" s="130"/>
      <c r="R96" s="130"/>
      <c r="S96" s="130"/>
      <c r="T96" s="116"/>
      <c r="U96" s="116"/>
      <c r="V96" s="116"/>
      <c r="W96" s="116"/>
      <c r="X96" s="116"/>
      <c r="Y96" s="116"/>
      <c r="Z96" s="116"/>
      <c r="AA96" s="116"/>
      <c r="AB96" s="31"/>
      <c r="AC96" s="31"/>
      <c r="AD96" s="31"/>
      <c r="AE96" s="32"/>
      <c r="AF96" s="30"/>
      <c r="AG96" s="119" t="s">
        <v>40</v>
      </c>
      <c r="AH96" s="119" t="s">
        <v>41</v>
      </c>
      <c r="AI96" s="113"/>
      <c r="AJ96" s="116"/>
      <c r="AK96" s="31"/>
      <c r="AL96" s="31"/>
      <c r="AM96" s="31"/>
      <c r="AN96" s="31"/>
      <c r="AO96" s="31"/>
      <c r="AP96" s="31"/>
      <c r="AQ96" s="32"/>
    </row>
    <row r="97" spans="1:43" s="15" customFormat="1" ht="18" customHeight="1">
      <c r="A97" s="114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113"/>
      <c r="R97" s="113"/>
      <c r="S97" s="113"/>
      <c r="T97" s="116"/>
      <c r="U97" s="116"/>
      <c r="V97" s="116"/>
      <c r="W97" s="116"/>
      <c r="X97" s="116"/>
      <c r="Y97" s="116"/>
      <c r="Z97" s="116"/>
      <c r="AA97" s="116"/>
      <c r="AB97" s="31"/>
      <c r="AC97" s="31"/>
      <c r="AD97" s="31"/>
      <c r="AE97" s="32"/>
      <c r="AF97" s="30"/>
      <c r="AG97" s="133"/>
      <c r="AH97" s="119" t="s">
        <v>65</v>
      </c>
      <c r="AJ97" s="116"/>
      <c r="AK97" s="31"/>
      <c r="AL97" s="31"/>
      <c r="AM97" s="31"/>
      <c r="AN97" s="31"/>
      <c r="AO97" s="31"/>
      <c r="AP97" s="31"/>
      <c r="AQ97" s="32"/>
    </row>
    <row r="98" spans="1:43" s="15" customFormat="1" ht="18" customHeight="1" thickBot="1">
      <c r="A98" s="134"/>
      <c r="B98" s="135"/>
      <c r="C98" s="135"/>
      <c r="D98" s="135"/>
      <c r="E98" s="136"/>
      <c r="F98" s="136"/>
      <c r="G98" s="136"/>
      <c r="H98" s="136"/>
      <c r="I98" s="136"/>
      <c r="J98" s="136"/>
      <c r="K98" s="135"/>
      <c r="L98" s="135"/>
      <c r="M98" s="135"/>
      <c r="N98" s="135"/>
      <c r="O98" s="135"/>
      <c r="P98" s="135"/>
      <c r="Q98" s="135"/>
      <c r="R98" s="135"/>
      <c r="S98" s="135"/>
      <c r="T98" s="137"/>
      <c r="U98" s="138"/>
      <c r="V98" s="138"/>
      <c r="W98" s="138"/>
      <c r="X98" s="137"/>
      <c r="Y98" s="138"/>
      <c r="Z98" s="138"/>
      <c r="AA98" s="138"/>
      <c r="AB98" s="138"/>
      <c r="AC98" s="138"/>
      <c r="AD98" s="138"/>
      <c r="AE98" s="139"/>
      <c r="AF98" s="296" t="s">
        <v>52</v>
      </c>
      <c r="AG98" s="297"/>
      <c r="AH98" s="297"/>
      <c r="AI98" s="297"/>
      <c r="AJ98" s="297"/>
      <c r="AK98" s="297"/>
      <c r="AL98" s="297"/>
      <c r="AM98" s="297"/>
      <c r="AN98" s="297"/>
      <c r="AO98" s="297"/>
      <c r="AP98" s="297"/>
      <c r="AQ98" s="298"/>
    </row>
    <row r="99" spans="1:43" s="15" customFormat="1" ht="18" customHeight="1">
      <c r="A99" s="376"/>
      <c r="B99" s="377"/>
      <c r="C99" s="378"/>
      <c r="D99" s="379" t="s">
        <v>210</v>
      </c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  <c r="AE99" s="381"/>
      <c r="AF99" s="384" t="s">
        <v>0</v>
      </c>
      <c r="AG99" s="325"/>
      <c r="AH99" s="325"/>
      <c r="AI99" s="325"/>
      <c r="AJ99" s="325"/>
      <c r="AK99" s="325"/>
      <c r="AL99" s="325"/>
      <c r="AM99" s="325"/>
      <c r="AN99" s="325"/>
      <c r="AO99" s="325"/>
      <c r="AP99" s="325"/>
      <c r="AQ99" s="385"/>
    </row>
    <row r="100" spans="1:43" s="15" customFormat="1" ht="18" customHeight="1">
      <c r="A100" s="386" t="s">
        <v>78</v>
      </c>
      <c r="B100" s="263"/>
      <c r="C100" s="264"/>
      <c r="D100" s="382"/>
      <c r="E100" s="383"/>
      <c r="F100" s="383"/>
      <c r="G100" s="383"/>
      <c r="H100" s="383"/>
      <c r="I100" s="383"/>
      <c r="J100" s="383"/>
      <c r="K100" s="383"/>
      <c r="L100" s="383"/>
      <c r="M100" s="383"/>
      <c r="N100" s="383"/>
      <c r="O100" s="383"/>
      <c r="P100" s="383"/>
      <c r="Q100" s="383"/>
      <c r="R100" s="383"/>
      <c r="S100" s="383"/>
      <c r="T100" s="383"/>
      <c r="U100" s="383"/>
      <c r="V100" s="383"/>
      <c r="W100" s="383"/>
      <c r="X100" s="383"/>
      <c r="Y100" s="383"/>
      <c r="Z100" s="383"/>
      <c r="AA100" s="383"/>
      <c r="AB100" s="383"/>
      <c r="AC100" s="383"/>
      <c r="AD100" s="383"/>
      <c r="AE100" s="383"/>
      <c r="AF100" s="16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8"/>
    </row>
    <row r="101" spans="1:43" s="15" customFormat="1" ht="18" customHeight="1">
      <c r="A101" s="386"/>
      <c r="B101" s="263"/>
      <c r="C101" s="264"/>
      <c r="D101" s="19" t="s">
        <v>74</v>
      </c>
      <c r="E101" s="20"/>
      <c r="F101" s="20"/>
      <c r="G101" s="20"/>
      <c r="H101" s="20"/>
      <c r="I101" s="21" t="s">
        <v>188</v>
      </c>
      <c r="J101" s="22"/>
      <c r="K101" s="20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19"/>
      <c r="W101" s="19"/>
      <c r="X101" s="21"/>
      <c r="Y101" s="21"/>
      <c r="Z101" s="19"/>
      <c r="AA101" s="19"/>
      <c r="AB101" s="22"/>
      <c r="AC101" s="19"/>
      <c r="AD101" s="19"/>
      <c r="AE101" s="19"/>
      <c r="AF101" s="23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5"/>
    </row>
    <row r="102" spans="1:43" s="15" customFormat="1" ht="18" customHeight="1">
      <c r="A102" s="262" t="s">
        <v>67</v>
      </c>
      <c r="B102" s="263"/>
      <c r="C102" s="264"/>
      <c r="D102" s="19" t="s">
        <v>73</v>
      </c>
      <c r="E102" s="20"/>
      <c r="F102" s="20"/>
      <c r="G102" s="19"/>
      <c r="H102" s="19"/>
      <c r="I102" s="21" t="s">
        <v>158</v>
      </c>
      <c r="J102" s="22"/>
      <c r="K102" s="21"/>
      <c r="L102" s="21"/>
      <c r="M102" s="17"/>
      <c r="N102" s="20"/>
      <c r="O102" s="21"/>
      <c r="P102" s="21"/>
      <c r="Q102" s="21"/>
      <c r="R102" s="21"/>
      <c r="S102" s="21"/>
      <c r="T102" s="21"/>
      <c r="U102" s="21"/>
      <c r="V102" s="19"/>
      <c r="W102" s="19"/>
      <c r="X102" s="21"/>
      <c r="Y102" s="21"/>
      <c r="Z102" s="19"/>
      <c r="AA102" s="19"/>
      <c r="AB102" s="22"/>
      <c r="AC102" s="26"/>
      <c r="AD102" s="26"/>
      <c r="AE102" s="26"/>
      <c r="AF102" s="23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5"/>
    </row>
    <row r="103" spans="1:43" s="15" customFormat="1" ht="18" customHeight="1">
      <c r="A103" s="271" t="s">
        <v>62</v>
      </c>
      <c r="B103" s="272"/>
      <c r="C103" s="359"/>
      <c r="D103" s="19" t="s">
        <v>1</v>
      </c>
      <c r="E103" s="19"/>
      <c r="F103" s="19"/>
      <c r="G103" s="19"/>
      <c r="H103" s="19"/>
      <c r="I103" s="21" t="s">
        <v>79</v>
      </c>
      <c r="J103" s="22"/>
      <c r="K103" s="21"/>
      <c r="L103" s="21"/>
      <c r="M103" s="21"/>
      <c r="N103" s="20"/>
      <c r="O103" s="21"/>
      <c r="P103" s="21"/>
      <c r="Q103" s="21"/>
      <c r="R103" s="21"/>
      <c r="S103" s="21"/>
      <c r="T103" s="21"/>
      <c r="U103" s="21"/>
      <c r="V103" s="19"/>
      <c r="W103" s="19"/>
      <c r="X103" s="21"/>
      <c r="Y103" s="21"/>
      <c r="Z103" s="19"/>
      <c r="AA103" s="19"/>
      <c r="AB103" s="22"/>
      <c r="AC103" s="26"/>
      <c r="AD103" s="26"/>
      <c r="AE103" s="26"/>
      <c r="AF103" s="27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8"/>
    </row>
    <row r="104" spans="1:43" s="15" customFormat="1" ht="18" customHeight="1">
      <c r="A104" s="262" t="s">
        <v>63</v>
      </c>
      <c r="B104" s="263"/>
      <c r="C104" s="264"/>
      <c r="D104" s="29" t="s">
        <v>3</v>
      </c>
      <c r="E104" s="19"/>
      <c r="F104" s="19"/>
      <c r="G104" s="19"/>
      <c r="H104" s="19"/>
      <c r="I104" s="21" t="s">
        <v>153</v>
      </c>
      <c r="J104" s="22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19"/>
      <c r="W104" s="19"/>
      <c r="X104" s="21"/>
      <c r="Y104" s="21"/>
      <c r="Z104" s="19"/>
      <c r="AA104" s="19"/>
      <c r="AB104" s="22"/>
      <c r="AC104" s="19"/>
      <c r="AD104" s="19"/>
      <c r="AE104" s="19"/>
      <c r="AF104" s="30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2"/>
    </row>
    <row r="105" spans="1:43" s="15" customFormat="1" ht="18" customHeight="1">
      <c r="A105" s="262"/>
      <c r="B105" s="263"/>
      <c r="C105" s="264"/>
      <c r="D105" s="29"/>
      <c r="E105" s="19"/>
      <c r="F105" s="19"/>
      <c r="G105" s="19"/>
      <c r="H105" s="19"/>
      <c r="I105" s="21" t="s">
        <v>154</v>
      </c>
      <c r="J105" s="22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19"/>
      <c r="W105" s="19"/>
      <c r="X105" s="21"/>
      <c r="Y105" s="21"/>
      <c r="Z105" s="19"/>
      <c r="AA105" s="19"/>
      <c r="AB105" s="22"/>
      <c r="AC105" s="19"/>
      <c r="AD105" s="19"/>
      <c r="AE105" s="19"/>
      <c r="AF105" s="271" t="s">
        <v>2</v>
      </c>
      <c r="AG105" s="272"/>
      <c r="AH105" s="272"/>
      <c r="AI105" s="272"/>
      <c r="AJ105" s="272"/>
      <c r="AK105" s="272"/>
      <c r="AL105" s="272"/>
      <c r="AM105" s="272"/>
      <c r="AN105" s="272"/>
      <c r="AO105" s="272"/>
      <c r="AP105" s="272"/>
      <c r="AQ105" s="273"/>
    </row>
    <row r="106" spans="1:43" s="15" customFormat="1" ht="18" customHeight="1">
      <c r="A106" s="262"/>
      <c r="B106" s="263"/>
      <c r="C106" s="264"/>
      <c r="D106" s="29"/>
      <c r="E106" s="19"/>
      <c r="F106" s="19"/>
      <c r="G106" s="19"/>
      <c r="H106" s="19"/>
      <c r="I106" s="21" t="s">
        <v>155</v>
      </c>
      <c r="J106" s="22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19"/>
      <c r="W106" s="19"/>
      <c r="X106" s="21"/>
      <c r="Y106" s="21"/>
      <c r="Z106" s="19"/>
      <c r="AA106" s="19"/>
      <c r="AB106" s="22"/>
      <c r="AC106" s="19"/>
      <c r="AD106" s="19"/>
      <c r="AE106" s="19"/>
      <c r="AF106" s="271" t="s">
        <v>4</v>
      </c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3"/>
    </row>
    <row r="107" spans="1:43" s="15" customFormat="1" ht="18" customHeight="1">
      <c r="A107" s="262"/>
      <c r="B107" s="263"/>
      <c r="C107" s="264"/>
      <c r="D107" s="29"/>
      <c r="E107" s="19"/>
      <c r="F107" s="19"/>
      <c r="G107" s="19"/>
      <c r="H107" s="19"/>
      <c r="I107" s="21" t="s">
        <v>156</v>
      </c>
      <c r="J107" s="22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19"/>
      <c r="W107" s="19"/>
      <c r="X107" s="21"/>
      <c r="Y107" s="21"/>
      <c r="Z107" s="19"/>
      <c r="AA107" s="19"/>
      <c r="AB107" s="22"/>
      <c r="AC107" s="19"/>
      <c r="AD107" s="19"/>
      <c r="AE107" s="19"/>
      <c r="AF107" s="27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8"/>
    </row>
    <row r="108" spans="1:43" s="15" customFormat="1" ht="18" customHeight="1" thickBot="1">
      <c r="A108" s="370"/>
      <c r="B108" s="371"/>
      <c r="C108" s="372"/>
      <c r="D108" s="34"/>
      <c r="E108" s="35"/>
      <c r="F108" s="35"/>
      <c r="G108" s="35"/>
      <c r="H108" s="35"/>
      <c r="I108" s="35"/>
      <c r="J108" s="35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7"/>
      <c r="W108" s="37"/>
      <c r="X108" s="36"/>
      <c r="Y108" s="36"/>
      <c r="Z108" s="37"/>
      <c r="AA108" s="37"/>
      <c r="AB108" s="35"/>
      <c r="AC108" s="33"/>
      <c r="AD108" s="33"/>
      <c r="AE108" s="33"/>
      <c r="AF108" s="373" t="s">
        <v>192</v>
      </c>
      <c r="AG108" s="374"/>
      <c r="AH108" s="374"/>
      <c r="AI108" s="374"/>
      <c r="AJ108" s="374"/>
      <c r="AK108" s="374"/>
      <c r="AL108" s="374"/>
      <c r="AM108" s="374"/>
      <c r="AN108" s="374"/>
      <c r="AO108" s="374"/>
      <c r="AP108" s="374"/>
      <c r="AQ108" s="375"/>
    </row>
    <row r="109" spans="1:43" s="15" customFormat="1" ht="18" customHeight="1" thickBot="1">
      <c r="A109" s="172"/>
      <c r="B109" s="42"/>
      <c r="C109" s="42"/>
      <c r="D109" s="173"/>
      <c r="E109" s="31"/>
      <c r="F109" s="31"/>
      <c r="G109" s="31"/>
      <c r="H109" s="31"/>
      <c r="I109" s="31"/>
      <c r="J109" s="31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22"/>
      <c r="W109" s="122"/>
      <c r="X109" s="174"/>
      <c r="Y109" s="174"/>
      <c r="Z109" s="122"/>
      <c r="AA109" s="122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31"/>
      <c r="AQ109" s="32"/>
    </row>
    <row r="110" spans="1:43" s="15" customFormat="1" ht="18" customHeight="1">
      <c r="A110" s="265" t="s">
        <v>43</v>
      </c>
      <c r="B110" s="360" t="s">
        <v>6</v>
      </c>
      <c r="C110" s="358"/>
      <c r="D110" s="365" t="s">
        <v>7</v>
      </c>
      <c r="E110" s="358"/>
      <c r="F110" s="366"/>
      <c r="G110" s="369" t="s">
        <v>8</v>
      </c>
      <c r="H110" s="269"/>
      <c r="I110" s="269"/>
      <c r="J110" s="269"/>
      <c r="K110" s="269"/>
      <c r="L110" s="268" t="s">
        <v>9</v>
      </c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358"/>
      <c r="Y110" s="358"/>
      <c r="Z110" s="358"/>
      <c r="AA110" s="358"/>
      <c r="AB110" s="358"/>
      <c r="AC110" s="358"/>
      <c r="AD110" s="358"/>
      <c r="AE110" s="358"/>
      <c r="AF110" s="358"/>
      <c r="AG110" s="358"/>
      <c r="AH110" s="358"/>
      <c r="AI110" s="358"/>
      <c r="AJ110" s="358"/>
      <c r="AK110" s="358"/>
      <c r="AL110" s="358"/>
      <c r="AM110" s="358"/>
      <c r="AN110" s="269"/>
      <c r="AO110" s="269"/>
      <c r="AP110" s="269"/>
      <c r="AQ110" s="270"/>
    </row>
    <row r="111" spans="1:43" s="15" customFormat="1" ht="18" customHeight="1">
      <c r="A111" s="266"/>
      <c r="B111" s="361"/>
      <c r="C111" s="362"/>
      <c r="D111" s="367"/>
      <c r="E111" s="362"/>
      <c r="F111" s="368"/>
      <c r="G111" s="305" t="s">
        <v>10</v>
      </c>
      <c r="H111" s="337" t="s">
        <v>11</v>
      </c>
      <c r="I111" s="337"/>
      <c r="J111" s="337"/>
      <c r="K111" s="339"/>
      <c r="L111" s="302" t="s">
        <v>193</v>
      </c>
      <c r="M111" s="303"/>
      <c r="N111" s="303"/>
      <c r="O111" s="304"/>
      <c r="P111" s="302" t="s">
        <v>194</v>
      </c>
      <c r="Q111" s="303"/>
      <c r="R111" s="303"/>
      <c r="S111" s="304"/>
      <c r="T111" s="302" t="s">
        <v>195</v>
      </c>
      <c r="U111" s="303"/>
      <c r="V111" s="303"/>
      <c r="W111" s="304"/>
      <c r="X111" s="277" t="s">
        <v>196</v>
      </c>
      <c r="Y111" s="278"/>
      <c r="Z111" s="278"/>
      <c r="AA111" s="279"/>
      <c r="AB111" s="277" t="s">
        <v>197</v>
      </c>
      <c r="AC111" s="278"/>
      <c r="AD111" s="278"/>
      <c r="AE111" s="279"/>
      <c r="AF111" s="277" t="s">
        <v>198</v>
      </c>
      <c r="AG111" s="278"/>
      <c r="AH111" s="278"/>
      <c r="AI111" s="279"/>
      <c r="AJ111" s="277" t="s">
        <v>199</v>
      </c>
      <c r="AK111" s="278"/>
      <c r="AL111" s="278"/>
      <c r="AM111" s="279"/>
      <c r="AN111" s="302" t="s">
        <v>200</v>
      </c>
      <c r="AO111" s="303"/>
      <c r="AP111" s="303"/>
      <c r="AQ111" s="304"/>
    </row>
    <row r="112" spans="1:43" s="15" customFormat="1" ht="18" customHeight="1">
      <c r="A112" s="266"/>
      <c r="B112" s="361"/>
      <c r="C112" s="362"/>
      <c r="D112" s="318" t="s">
        <v>12</v>
      </c>
      <c r="E112" s="354" t="s">
        <v>13</v>
      </c>
      <c r="F112" s="281" t="s">
        <v>66</v>
      </c>
      <c r="G112" s="357"/>
      <c r="H112" s="337" t="s">
        <v>14</v>
      </c>
      <c r="I112" s="337" t="s">
        <v>15</v>
      </c>
      <c r="J112" s="337" t="s">
        <v>16</v>
      </c>
      <c r="K112" s="339" t="s">
        <v>58</v>
      </c>
      <c r="L112" s="277" t="s">
        <v>186</v>
      </c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78"/>
      <c r="AI112" s="278"/>
      <c r="AJ112" s="278"/>
      <c r="AK112" s="278"/>
      <c r="AL112" s="278"/>
      <c r="AM112" s="278"/>
      <c r="AN112" s="278"/>
      <c r="AO112" s="278"/>
      <c r="AP112" s="278"/>
      <c r="AQ112" s="279"/>
    </row>
    <row r="113" spans="1:43" s="15" customFormat="1" ht="18" customHeight="1">
      <c r="A113" s="266"/>
      <c r="B113" s="361"/>
      <c r="C113" s="362"/>
      <c r="D113" s="318"/>
      <c r="E113" s="355"/>
      <c r="F113" s="321"/>
      <c r="G113" s="357"/>
      <c r="H113" s="337"/>
      <c r="I113" s="337"/>
      <c r="J113" s="337"/>
      <c r="K113" s="339"/>
      <c r="L113" s="305" t="s">
        <v>14</v>
      </c>
      <c r="M113" s="292" t="s">
        <v>15</v>
      </c>
      <c r="N113" s="294" t="s">
        <v>17</v>
      </c>
      <c r="O113" s="281" t="s">
        <v>64</v>
      </c>
      <c r="P113" s="305" t="s">
        <v>14</v>
      </c>
      <c r="Q113" s="292" t="s">
        <v>15</v>
      </c>
      <c r="R113" s="294" t="s">
        <v>17</v>
      </c>
      <c r="S113" s="281" t="s">
        <v>64</v>
      </c>
      <c r="T113" s="305" t="s">
        <v>14</v>
      </c>
      <c r="U113" s="292" t="s">
        <v>15</v>
      </c>
      <c r="V113" s="294" t="s">
        <v>17</v>
      </c>
      <c r="W113" s="281" t="s">
        <v>64</v>
      </c>
      <c r="X113" s="305" t="s">
        <v>14</v>
      </c>
      <c r="Y113" s="292" t="s">
        <v>15</v>
      </c>
      <c r="Z113" s="294" t="s">
        <v>17</v>
      </c>
      <c r="AA113" s="281" t="s">
        <v>64</v>
      </c>
      <c r="AB113" s="305" t="s">
        <v>14</v>
      </c>
      <c r="AC113" s="292" t="s">
        <v>15</v>
      </c>
      <c r="AD113" s="294" t="s">
        <v>17</v>
      </c>
      <c r="AE113" s="281" t="s">
        <v>64</v>
      </c>
      <c r="AF113" s="305" t="s">
        <v>14</v>
      </c>
      <c r="AG113" s="292" t="s">
        <v>15</v>
      </c>
      <c r="AH113" s="294" t="s">
        <v>17</v>
      </c>
      <c r="AI113" s="281" t="s">
        <v>64</v>
      </c>
      <c r="AJ113" s="305" t="s">
        <v>14</v>
      </c>
      <c r="AK113" s="292" t="s">
        <v>15</v>
      </c>
      <c r="AL113" s="294" t="s">
        <v>17</v>
      </c>
      <c r="AM113" s="281" t="s">
        <v>64</v>
      </c>
      <c r="AN113" s="305" t="s">
        <v>14</v>
      </c>
      <c r="AO113" s="292" t="s">
        <v>15</v>
      </c>
      <c r="AP113" s="294" t="s">
        <v>17</v>
      </c>
      <c r="AQ113" s="281" t="s">
        <v>64</v>
      </c>
    </row>
    <row r="114" spans="1:43" s="15" customFormat="1" ht="18" customHeight="1" thickBot="1">
      <c r="A114" s="267"/>
      <c r="B114" s="363"/>
      <c r="C114" s="364"/>
      <c r="D114" s="319"/>
      <c r="E114" s="356"/>
      <c r="F114" s="282"/>
      <c r="G114" s="306"/>
      <c r="H114" s="338"/>
      <c r="I114" s="338"/>
      <c r="J114" s="338"/>
      <c r="K114" s="340"/>
      <c r="L114" s="306"/>
      <c r="M114" s="293"/>
      <c r="N114" s="295"/>
      <c r="O114" s="282"/>
      <c r="P114" s="306"/>
      <c r="Q114" s="293"/>
      <c r="R114" s="295"/>
      <c r="S114" s="282"/>
      <c r="T114" s="306"/>
      <c r="U114" s="293"/>
      <c r="V114" s="295"/>
      <c r="W114" s="282"/>
      <c r="X114" s="306"/>
      <c r="Y114" s="293"/>
      <c r="Z114" s="295"/>
      <c r="AA114" s="282"/>
      <c r="AB114" s="306"/>
      <c r="AC114" s="293"/>
      <c r="AD114" s="295"/>
      <c r="AE114" s="282"/>
      <c r="AF114" s="306"/>
      <c r="AG114" s="293"/>
      <c r="AH114" s="295"/>
      <c r="AI114" s="282"/>
      <c r="AJ114" s="306"/>
      <c r="AK114" s="293"/>
      <c r="AL114" s="295"/>
      <c r="AM114" s="282"/>
      <c r="AN114" s="306"/>
      <c r="AO114" s="293"/>
      <c r="AP114" s="295"/>
      <c r="AQ114" s="282"/>
    </row>
    <row r="115" spans="1:43" s="176" customFormat="1" ht="18" customHeight="1" thickBot="1">
      <c r="A115" s="43" t="s">
        <v>53</v>
      </c>
      <c r="B115" s="351" t="s">
        <v>54</v>
      </c>
      <c r="C115" s="351"/>
      <c r="D115" s="395"/>
      <c r="E115" s="395"/>
      <c r="F115" s="175"/>
      <c r="G115" s="175"/>
      <c r="H115" s="395"/>
      <c r="I115" s="395"/>
      <c r="J115" s="395"/>
      <c r="K115" s="395"/>
      <c r="L115" s="395"/>
      <c r="M115" s="395"/>
      <c r="N115" s="395"/>
      <c r="O115" s="395"/>
      <c r="P115" s="395"/>
      <c r="Q115" s="395"/>
      <c r="R115" s="395"/>
      <c r="S115" s="395"/>
      <c r="T115" s="395"/>
      <c r="U115" s="395"/>
      <c r="V115" s="395"/>
      <c r="W115" s="395"/>
      <c r="X115" s="395"/>
      <c r="Y115" s="395"/>
      <c r="Z115" s="395"/>
      <c r="AA115" s="395"/>
      <c r="AB115" s="395"/>
      <c r="AC115" s="395"/>
      <c r="AD115" s="395"/>
      <c r="AE115" s="395"/>
      <c r="AF115" s="395"/>
      <c r="AG115" s="395"/>
      <c r="AH115" s="395"/>
      <c r="AI115" s="395"/>
      <c r="AJ115" s="395"/>
      <c r="AK115" s="395"/>
      <c r="AL115" s="395"/>
      <c r="AM115" s="395"/>
      <c r="AN115" s="395"/>
      <c r="AO115" s="395"/>
      <c r="AP115" s="395"/>
      <c r="AQ115" s="396"/>
    </row>
    <row r="116" spans="1:43" s="15" customFormat="1" ht="18" customHeight="1">
      <c r="A116" s="47" t="s">
        <v>20</v>
      </c>
      <c r="B116" s="177" t="s">
        <v>96</v>
      </c>
      <c r="C116" s="178"/>
      <c r="D116" s="179">
        <v>1</v>
      </c>
      <c r="E116" s="180">
        <v>6</v>
      </c>
      <c r="F116" s="61">
        <f>SumaECTS(L116:AQ116)</f>
        <v>14</v>
      </c>
      <c r="G116" s="181">
        <f aca="true" t="shared" si="13" ref="G116:G127">SUM(H116:K116)</f>
        <v>80</v>
      </c>
      <c r="H116" s="60">
        <f aca="true" t="shared" si="14" ref="H116:H132">IF(SUM(L116+P116+T116+X116+AB116+AF116+AJ116+AN116)=0,"",SUM(L116+P116+T116+X116+AB116+AF116+AJ116+AN116))</f>
        <v>25</v>
      </c>
      <c r="I116" s="60">
        <f aca="true" t="shared" si="15" ref="I116:I132">IF(SUM(M116+Q116+U116+Y116+AC116+AG116+AK116+AO116)=0,"",SUM(M116+Q116+U116+Y116+AC116+AG116+AK116+AO116))</f>
        <v>15</v>
      </c>
      <c r="J116" s="60">
        <f aca="true" t="shared" si="16" ref="J116:J132">IF(SUM(N116+R116+V116+Z116+AD116+AH116+AL116+AP116)=0,"",SUM(N116+R116+V116+Z116+AD116+AH116+AL116+AP116))</f>
        <v>20</v>
      </c>
      <c r="K116" s="60">
        <f aca="true" t="shared" si="17" ref="K116:K132">IF(SUM(O116+S116+W116+AA116+AE116+AI116+AM116+AQ116)=0,"",SUM(O116+S116+W116+AA116+AE116+AI116+AM116+AQ116))</f>
        <v>20</v>
      </c>
      <c r="L116" s="182"/>
      <c r="M116" s="148"/>
      <c r="N116" s="148"/>
      <c r="O116" s="52"/>
      <c r="P116" s="183"/>
      <c r="Q116" s="148"/>
      <c r="R116" s="148"/>
      <c r="S116" s="52"/>
      <c r="T116" s="183"/>
      <c r="U116" s="148"/>
      <c r="V116" s="148"/>
      <c r="W116" s="52"/>
      <c r="X116" s="183">
        <v>10</v>
      </c>
      <c r="Y116" s="148">
        <v>5</v>
      </c>
      <c r="Z116" s="148"/>
      <c r="AA116" s="52"/>
      <c r="AB116" s="184">
        <v>15</v>
      </c>
      <c r="AC116" s="148">
        <v>10</v>
      </c>
      <c r="AD116" s="148">
        <v>10</v>
      </c>
      <c r="AE116" s="52">
        <v>10</v>
      </c>
      <c r="AF116" s="183"/>
      <c r="AG116" s="148"/>
      <c r="AH116" s="148">
        <v>10</v>
      </c>
      <c r="AI116" s="52">
        <v>10</v>
      </c>
      <c r="AJ116" s="183"/>
      <c r="AK116" s="148"/>
      <c r="AL116" s="148"/>
      <c r="AM116" s="52"/>
      <c r="AN116" s="183"/>
      <c r="AO116" s="148"/>
      <c r="AP116" s="148"/>
      <c r="AQ116" s="52"/>
    </row>
    <row r="117" spans="1:43" s="15" customFormat="1" ht="18" customHeight="1">
      <c r="A117" s="73" t="s">
        <v>21</v>
      </c>
      <c r="B117" s="46" t="s">
        <v>97</v>
      </c>
      <c r="C117" s="46"/>
      <c r="D117" s="185"/>
      <c r="E117" s="72">
        <v>1</v>
      </c>
      <c r="F117" s="74">
        <f>SumaECTS(L117:AQ117)</f>
        <v>1</v>
      </c>
      <c r="G117" s="76">
        <f t="shared" si="13"/>
        <v>10</v>
      </c>
      <c r="H117" s="68">
        <f t="shared" si="14"/>
      </c>
      <c r="I117" s="68">
        <f t="shared" si="15"/>
      </c>
      <c r="J117" s="68">
        <f t="shared" si="16"/>
        <v>10</v>
      </c>
      <c r="K117" s="68">
        <f t="shared" si="17"/>
      </c>
      <c r="L117" s="151"/>
      <c r="M117" s="152"/>
      <c r="N117" s="152"/>
      <c r="O117" s="66"/>
      <c r="P117" s="151"/>
      <c r="Q117" s="152"/>
      <c r="R117" s="152"/>
      <c r="S117" s="159"/>
      <c r="T117" s="151"/>
      <c r="U117" s="152"/>
      <c r="V117" s="152"/>
      <c r="W117" s="66"/>
      <c r="X117" s="151"/>
      <c r="Y117" s="152"/>
      <c r="Z117" s="152"/>
      <c r="AA117" s="66"/>
      <c r="AB117" s="151"/>
      <c r="AC117" s="152"/>
      <c r="AD117" s="152">
        <v>10</v>
      </c>
      <c r="AE117" s="66"/>
      <c r="AF117" s="155"/>
      <c r="AG117" s="152"/>
      <c r="AH117" s="152"/>
      <c r="AI117" s="159"/>
      <c r="AJ117" s="151"/>
      <c r="AK117" s="152"/>
      <c r="AL117" s="152"/>
      <c r="AM117" s="66"/>
      <c r="AN117" s="155"/>
      <c r="AO117" s="152"/>
      <c r="AP117" s="152"/>
      <c r="AQ117" s="66"/>
    </row>
    <row r="118" spans="1:43" s="46" customFormat="1" ht="18" customHeight="1">
      <c r="A118" s="47" t="s">
        <v>22</v>
      </c>
      <c r="B118" s="64" t="s">
        <v>98</v>
      </c>
      <c r="C118" s="156"/>
      <c r="D118" s="161"/>
      <c r="E118" s="159">
        <v>1</v>
      </c>
      <c r="F118" s="74">
        <f>SumaECTS(L118:AQ118)</f>
        <v>4</v>
      </c>
      <c r="G118" s="76">
        <f t="shared" si="13"/>
        <v>10</v>
      </c>
      <c r="H118" s="68">
        <f t="shared" si="14"/>
        <v>5</v>
      </c>
      <c r="I118" s="68">
        <f t="shared" si="15"/>
        <v>5</v>
      </c>
      <c r="J118" s="68">
        <f t="shared" si="16"/>
      </c>
      <c r="K118" s="68">
        <f t="shared" si="17"/>
      </c>
      <c r="L118" s="151">
        <v>5</v>
      </c>
      <c r="M118" s="152">
        <v>5</v>
      </c>
      <c r="N118" s="152"/>
      <c r="O118" s="66"/>
      <c r="P118" s="155"/>
      <c r="Q118" s="152"/>
      <c r="R118" s="152"/>
      <c r="S118" s="66"/>
      <c r="T118" s="155"/>
      <c r="U118" s="152"/>
      <c r="V118" s="152"/>
      <c r="W118" s="66"/>
      <c r="X118" s="155"/>
      <c r="Y118" s="152"/>
      <c r="Z118" s="152"/>
      <c r="AA118" s="66"/>
      <c r="AB118" s="155"/>
      <c r="AC118" s="152"/>
      <c r="AD118" s="152"/>
      <c r="AE118" s="66"/>
      <c r="AF118" s="155"/>
      <c r="AG118" s="152"/>
      <c r="AH118" s="152"/>
      <c r="AI118" s="66"/>
      <c r="AJ118" s="155"/>
      <c r="AK118" s="152"/>
      <c r="AL118" s="152"/>
      <c r="AM118" s="66"/>
      <c r="AN118" s="155"/>
      <c r="AO118" s="152"/>
      <c r="AP118" s="152"/>
      <c r="AQ118" s="66"/>
    </row>
    <row r="119" spans="1:43" s="46" customFormat="1" ht="18" customHeight="1">
      <c r="A119" s="73" t="s">
        <v>23</v>
      </c>
      <c r="B119" s="64" t="s">
        <v>99</v>
      </c>
      <c r="C119" s="156"/>
      <c r="D119" s="161">
        <v>1</v>
      </c>
      <c r="E119" s="159">
        <v>3</v>
      </c>
      <c r="F119" s="74">
        <f>SumaECTS(L119:AQ119)</f>
        <v>8</v>
      </c>
      <c r="G119" s="76">
        <f t="shared" si="13"/>
        <v>65</v>
      </c>
      <c r="H119" s="68">
        <f t="shared" si="14"/>
        <v>35</v>
      </c>
      <c r="I119" s="68">
        <f t="shared" si="15"/>
        <v>10</v>
      </c>
      <c r="J119" s="68">
        <f t="shared" si="16"/>
        <v>20</v>
      </c>
      <c r="K119" s="68">
        <f t="shared" si="17"/>
      </c>
      <c r="L119" s="151"/>
      <c r="M119" s="152"/>
      <c r="N119" s="152"/>
      <c r="O119" s="66"/>
      <c r="P119" s="155"/>
      <c r="Q119" s="152"/>
      <c r="R119" s="152"/>
      <c r="S119" s="66"/>
      <c r="T119" s="155">
        <v>10</v>
      </c>
      <c r="U119" s="152"/>
      <c r="V119" s="152"/>
      <c r="W119" s="66"/>
      <c r="X119" s="154">
        <v>25</v>
      </c>
      <c r="Y119" s="152">
        <v>10</v>
      </c>
      <c r="Z119" s="152">
        <v>20</v>
      </c>
      <c r="AA119" s="66"/>
      <c r="AB119" s="155"/>
      <c r="AC119" s="152"/>
      <c r="AD119" s="152"/>
      <c r="AE119" s="66"/>
      <c r="AF119" s="155"/>
      <c r="AG119" s="152"/>
      <c r="AH119" s="152"/>
      <c r="AI119" s="66"/>
      <c r="AJ119" s="155"/>
      <c r="AK119" s="152"/>
      <c r="AL119" s="152"/>
      <c r="AM119" s="66"/>
      <c r="AN119" s="155"/>
      <c r="AO119" s="152"/>
      <c r="AP119" s="152"/>
      <c r="AQ119" s="66"/>
    </row>
    <row r="120" spans="1:43" s="46" customFormat="1" ht="18" customHeight="1">
      <c r="A120" s="47" t="s">
        <v>24</v>
      </c>
      <c r="B120" s="64" t="s">
        <v>100</v>
      </c>
      <c r="C120" s="156"/>
      <c r="D120" s="161"/>
      <c r="E120" s="159">
        <v>2</v>
      </c>
      <c r="F120" s="74">
        <f aca="true" t="shared" si="18" ref="F120:F133">SumaECTS(L120:AQ120)</f>
        <v>5</v>
      </c>
      <c r="G120" s="76">
        <f t="shared" si="13"/>
        <v>40</v>
      </c>
      <c r="H120" s="68">
        <f t="shared" si="14"/>
        <v>20</v>
      </c>
      <c r="I120" s="68">
        <f t="shared" si="15"/>
      </c>
      <c r="J120" s="68">
        <f t="shared" si="16"/>
        <v>20</v>
      </c>
      <c r="K120" s="68">
        <f t="shared" si="17"/>
      </c>
      <c r="L120" s="151"/>
      <c r="M120" s="152"/>
      <c r="N120" s="152"/>
      <c r="O120" s="66"/>
      <c r="P120" s="155"/>
      <c r="Q120" s="152"/>
      <c r="R120" s="152"/>
      <c r="S120" s="66"/>
      <c r="T120" s="155">
        <v>20</v>
      </c>
      <c r="U120" s="152"/>
      <c r="V120" s="152">
        <v>20</v>
      </c>
      <c r="W120" s="66"/>
      <c r="X120" s="155"/>
      <c r="Y120" s="152"/>
      <c r="Z120" s="152"/>
      <c r="AA120" s="66"/>
      <c r="AB120" s="155"/>
      <c r="AC120" s="152"/>
      <c r="AD120" s="152"/>
      <c r="AE120" s="66"/>
      <c r="AF120" s="155"/>
      <c r="AG120" s="152"/>
      <c r="AH120" s="152"/>
      <c r="AI120" s="66"/>
      <c r="AJ120" s="155"/>
      <c r="AK120" s="152"/>
      <c r="AL120" s="152"/>
      <c r="AM120" s="66"/>
      <c r="AN120" s="155"/>
      <c r="AO120" s="152"/>
      <c r="AP120" s="152"/>
      <c r="AQ120" s="66"/>
    </row>
    <row r="121" spans="1:43" s="46" customFormat="1" ht="18" customHeight="1">
      <c r="A121" s="73" t="s">
        <v>46</v>
      </c>
      <c r="B121" s="64" t="s">
        <v>101</v>
      </c>
      <c r="C121" s="156"/>
      <c r="D121" s="161"/>
      <c r="E121" s="159">
        <v>2</v>
      </c>
      <c r="F121" s="74">
        <f t="shared" si="18"/>
        <v>5</v>
      </c>
      <c r="G121" s="76">
        <f t="shared" si="13"/>
        <v>45</v>
      </c>
      <c r="H121" s="68">
        <f t="shared" si="14"/>
        <v>20</v>
      </c>
      <c r="I121" s="68">
        <f t="shared" si="15"/>
      </c>
      <c r="J121" s="68">
        <f t="shared" si="16"/>
        <v>25</v>
      </c>
      <c r="K121" s="68">
        <f t="shared" si="17"/>
      </c>
      <c r="L121" s="151"/>
      <c r="M121" s="152"/>
      <c r="N121" s="152"/>
      <c r="O121" s="66"/>
      <c r="P121" s="155"/>
      <c r="Q121" s="152"/>
      <c r="R121" s="152"/>
      <c r="S121" s="66"/>
      <c r="T121" s="155">
        <v>20</v>
      </c>
      <c r="U121" s="152"/>
      <c r="V121" s="152"/>
      <c r="W121" s="66"/>
      <c r="X121" s="155"/>
      <c r="Y121" s="152"/>
      <c r="Z121" s="152">
        <v>25</v>
      </c>
      <c r="AA121" s="66"/>
      <c r="AB121" s="155"/>
      <c r="AC121" s="152"/>
      <c r="AD121" s="152"/>
      <c r="AE121" s="66"/>
      <c r="AF121" s="155"/>
      <c r="AG121" s="152"/>
      <c r="AH121" s="152"/>
      <c r="AI121" s="66"/>
      <c r="AJ121" s="155"/>
      <c r="AK121" s="152"/>
      <c r="AL121" s="152"/>
      <c r="AM121" s="66"/>
      <c r="AN121" s="155"/>
      <c r="AO121" s="152"/>
      <c r="AP121" s="152"/>
      <c r="AQ121" s="66"/>
    </row>
    <row r="122" spans="1:43" s="46" customFormat="1" ht="18" customHeight="1">
      <c r="A122" s="47" t="s">
        <v>47</v>
      </c>
      <c r="B122" s="64" t="s">
        <v>102</v>
      </c>
      <c r="C122" s="156"/>
      <c r="D122" s="161">
        <v>1</v>
      </c>
      <c r="E122" s="159">
        <v>3</v>
      </c>
      <c r="F122" s="74">
        <f t="shared" si="18"/>
        <v>6</v>
      </c>
      <c r="G122" s="76">
        <f t="shared" si="13"/>
        <v>55</v>
      </c>
      <c r="H122" s="68">
        <f t="shared" si="14"/>
        <v>25</v>
      </c>
      <c r="I122" s="68">
        <f t="shared" si="15"/>
        <v>10</v>
      </c>
      <c r="J122" s="68">
        <f t="shared" si="16"/>
        <v>20</v>
      </c>
      <c r="K122" s="68">
        <f t="shared" si="17"/>
      </c>
      <c r="L122" s="151"/>
      <c r="M122" s="152"/>
      <c r="N122" s="152"/>
      <c r="O122" s="66"/>
      <c r="P122" s="155"/>
      <c r="Q122" s="152"/>
      <c r="R122" s="152"/>
      <c r="S122" s="66"/>
      <c r="T122" s="155"/>
      <c r="U122" s="152"/>
      <c r="V122" s="152"/>
      <c r="W122" s="66"/>
      <c r="X122" s="155"/>
      <c r="Y122" s="152"/>
      <c r="Z122" s="152"/>
      <c r="AA122" s="66"/>
      <c r="AB122" s="154">
        <v>15</v>
      </c>
      <c r="AC122" s="152">
        <v>10</v>
      </c>
      <c r="AD122" s="152"/>
      <c r="AE122" s="66"/>
      <c r="AF122" s="155">
        <v>10</v>
      </c>
      <c r="AG122" s="152"/>
      <c r="AH122" s="152">
        <v>20</v>
      </c>
      <c r="AI122" s="66"/>
      <c r="AJ122" s="155"/>
      <c r="AK122" s="152"/>
      <c r="AL122" s="152"/>
      <c r="AM122" s="66"/>
      <c r="AN122" s="155"/>
      <c r="AO122" s="152"/>
      <c r="AP122" s="152"/>
      <c r="AQ122" s="66"/>
    </row>
    <row r="123" spans="1:43" s="46" customFormat="1" ht="18" customHeight="1">
      <c r="A123" s="73" t="s">
        <v>48</v>
      </c>
      <c r="B123" s="64" t="s">
        <v>103</v>
      </c>
      <c r="C123" s="156"/>
      <c r="D123" s="161"/>
      <c r="E123" s="159">
        <v>2</v>
      </c>
      <c r="F123" s="74">
        <f t="shared" si="18"/>
        <v>2</v>
      </c>
      <c r="G123" s="76">
        <f t="shared" si="13"/>
        <v>10</v>
      </c>
      <c r="H123" s="68">
        <f t="shared" si="14"/>
        <v>5</v>
      </c>
      <c r="I123" s="68">
        <f t="shared" si="15"/>
      </c>
      <c r="J123" s="68">
        <f t="shared" si="16"/>
        <v>5</v>
      </c>
      <c r="K123" s="68">
        <f t="shared" si="17"/>
      </c>
      <c r="L123" s="151"/>
      <c r="M123" s="152"/>
      <c r="N123" s="152"/>
      <c r="O123" s="66"/>
      <c r="P123" s="155"/>
      <c r="Q123" s="152"/>
      <c r="R123" s="152"/>
      <c r="S123" s="66"/>
      <c r="T123" s="155"/>
      <c r="U123" s="152"/>
      <c r="V123" s="152"/>
      <c r="W123" s="66"/>
      <c r="X123" s="155"/>
      <c r="Y123" s="152"/>
      <c r="Z123" s="152"/>
      <c r="AA123" s="66"/>
      <c r="AB123" s="155"/>
      <c r="AC123" s="152"/>
      <c r="AD123" s="152"/>
      <c r="AE123" s="66"/>
      <c r="AF123" s="155">
        <v>5</v>
      </c>
      <c r="AG123" s="152"/>
      <c r="AH123" s="152">
        <v>5</v>
      </c>
      <c r="AI123" s="66"/>
      <c r="AJ123" s="155"/>
      <c r="AK123" s="152"/>
      <c r="AL123" s="152"/>
      <c r="AM123" s="66"/>
      <c r="AN123" s="155"/>
      <c r="AO123" s="152"/>
      <c r="AP123" s="152"/>
      <c r="AQ123" s="66"/>
    </row>
    <row r="124" spans="1:43" s="46" customFormat="1" ht="18" customHeight="1">
      <c r="A124" s="47" t="s">
        <v>49</v>
      </c>
      <c r="B124" s="64" t="s">
        <v>107</v>
      </c>
      <c r="C124" s="156"/>
      <c r="D124" s="161"/>
      <c r="E124" s="159">
        <v>2</v>
      </c>
      <c r="F124" s="74">
        <f t="shared" si="18"/>
        <v>2</v>
      </c>
      <c r="G124" s="76">
        <f t="shared" si="13"/>
        <v>15</v>
      </c>
      <c r="H124" s="68">
        <f t="shared" si="14"/>
        <v>10</v>
      </c>
      <c r="I124" s="68">
        <f t="shared" si="15"/>
      </c>
      <c r="J124" s="68">
        <f t="shared" si="16"/>
        <v>5</v>
      </c>
      <c r="K124" s="68">
        <f t="shared" si="17"/>
      </c>
      <c r="L124" s="151"/>
      <c r="M124" s="152"/>
      <c r="N124" s="152"/>
      <c r="O124" s="66"/>
      <c r="P124" s="155"/>
      <c r="Q124" s="152"/>
      <c r="R124" s="152"/>
      <c r="S124" s="66"/>
      <c r="T124" s="155"/>
      <c r="U124" s="152"/>
      <c r="V124" s="152"/>
      <c r="W124" s="66"/>
      <c r="X124" s="155"/>
      <c r="Y124" s="152"/>
      <c r="Z124" s="152"/>
      <c r="AA124" s="66"/>
      <c r="AB124" s="155"/>
      <c r="AC124" s="152"/>
      <c r="AD124" s="152"/>
      <c r="AE124" s="66"/>
      <c r="AF124" s="155"/>
      <c r="AG124" s="152"/>
      <c r="AH124" s="152"/>
      <c r="AI124" s="66"/>
      <c r="AJ124" s="155"/>
      <c r="AK124" s="152"/>
      <c r="AL124" s="152"/>
      <c r="AM124" s="66"/>
      <c r="AN124" s="155">
        <v>10</v>
      </c>
      <c r="AO124" s="152"/>
      <c r="AP124" s="152">
        <v>5</v>
      </c>
      <c r="AQ124" s="66"/>
    </row>
    <row r="125" spans="1:43" s="46" customFormat="1" ht="18" customHeight="1">
      <c r="A125" s="73" t="s">
        <v>50</v>
      </c>
      <c r="B125" s="64" t="s">
        <v>108</v>
      </c>
      <c r="C125" s="156"/>
      <c r="D125" s="161"/>
      <c r="E125" s="159">
        <v>2</v>
      </c>
      <c r="F125" s="74">
        <f t="shared" si="18"/>
        <v>2</v>
      </c>
      <c r="G125" s="76">
        <f t="shared" si="13"/>
        <v>15</v>
      </c>
      <c r="H125" s="68">
        <f t="shared" si="14"/>
        <v>10</v>
      </c>
      <c r="I125" s="68">
        <f t="shared" si="15"/>
      </c>
      <c r="J125" s="68">
        <f t="shared" si="16"/>
        <v>5</v>
      </c>
      <c r="K125" s="68">
        <f t="shared" si="17"/>
      </c>
      <c r="L125" s="151"/>
      <c r="M125" s="152"/>
      <c r="N125" s="152"/>
      <c r="O125" s="66"/>
      <c r="P125" s="155"/>
      <c r="Q125" s="152"/>
      <c r="R125" s="152"/>
      <c r="S125" s="66"/>
      <c r="T125" s="155"/>
      <c r="U125" s="152"/>
      <c r="V125" s="152"/>
      <c r="W125" s="66"/>
      <c r="X125" s="155"/>
      <c r="Y125" s="152"/>
      <c r="Z125" s="152"/>
      <c r="AA125" s="66"/>
      <c r="AB125" s="155"/>
      <c r="AC125" s="152"/>
      <c r="AD125" s="152"/>
      <c r="AE125" s="66"/>
      <c r="AF125" s="155"/>
      <c r="AG125" s="152"/>
      <c r="AH125" s="152"/>
      <c r="AI125" s="66"/>
      <c r="AJ125" s="155"/>
      <c r="AK125" s="152"/>
      <c r="AL125" s="152"/>
      <c r="AM125" s="66"/>
      <c r="AN125" s="155">
        <v>10</v>
      </c>
      <c r="AO125" s="152"/>
      <c r="AP125" s="152">
        <v>5</v>
      </c>
      <c r="AQ125" s="66"/>
    </row>
    <row r="126" spans="1:43" s="46" customFormat="1" ht="18" customHeight="1">
      <c r="A126" s="47" t="s">
        <v>88</v>
      </c>
      <c r="B126" s="64" t="s">
        <v>109</v>
      </c>
      <c r="C126" s="156"/>
      <c r="D126" s="161"/>
      <c r="E126" s="159">
        <v>2</v>
      </c>
      <c r="F126" s="74">
        <f t="shared" si="18"/>
        <v>4</v>
      </c>
      <c r="G126" s="76">
        <f t="shared" si="13"/>
        <v>45</v>
      </c>
      <c r="H126" s="68">
        <f t="shared" si="14"/>
        <v>20</v>
      </c>
      <c r="I126" s="68">
        <f t="shared" si="15"/>
      </c>
      <c r="J126" s="68">
        <f t="shared" si="16"/>
        <v>25</v>
      </c>
      <c r="K126" s="68">
        <f t="shared" si="17"/>
      </c>
      <c r="L126" s="151"/>
      <c r="M126" s="152"/>
      <c r="N126" s="152"/>
      <c r="O126" s="66"/>
      <c r="P126" s="155"/>
      <c r="Q126" s="152"/>
      <c r="R126" s="152"/>
      <c r="S126" s="66"/>
      <c r="T126" s="155"/>
      <c r="U126" s="152"/>
      <c r="V126" s="152"/>
      <c r="W126" s="66"/>
      <c r="X126" s="155"/>
      <c r="Y126" s="152"/>
      <c r="Z126" s="152"/>
      <c r="AA126" s="66"/>
      <c r="AB126" s="155"/>
      <c r="AC126" s="152"/>
      <c r="AD126" s="152"/>
      <c r="AE126" s="66"/>
      <c r="AF126" s="155">
        <v>20</v>
      </c>
      <c r="AG126" s="152"/>
      <c r="AH126" s="152"/>
      <c r="AI126" s="66"/>
      <c r="AJ126" s="155"/>
      <c r="AK126" s="152"/>
      <c r="AL126" s="152">
        <v>25</v>
      </c>
      <c r="AM126" s="66"/>
      <c r="AN126" s="155"/>
      <c r="AO126" s="152"/>
      <c r="AP126" s="152"/>
      <c r="AQ126" s="66"/>
    </row>
    <row r="127" spans="1:43" s="46" customFormat="1" ht="18" customHeight="1">
      <c r="A127" s="73" t="s">
        <v>89</v>
      </c>
      <c r="B127" s="64" t="s">
        <v>110</v>
      </c>
      <c r="C127" s="156"/>
      <c r="D127" s="161"/>
      <c r="E127" s="159">
        <v>2</v>
      </c>
      <c r="F127" s="74">
        <f t="shared" si="18"/>
        <v>5</v>
      </c>
      <c r="G127" s="76">
        <f t="shared" si="13"/>
        <v>45</v>
      </c>
      <c r="H127" s="68">
        <f t="shared" si="14"/>
        <v>20</v>
      </c>
      <c r="I127" s="68">
        <f t="shared" si="15"/>
        <v>10</v>
      </c>
      <c r="J127" s="68">
        <f t="shared" si="16"/>
        <v>15</v>
      </c>
      <c r="K127" s="68">
        <f t="shared" si="17"/>
      </c>
      <c r="L127" s="151"/>
      <c r="M127" s="152"/>
      <c r="N127" s="152"/>
      <c r="O127" s="66"/>
      <c r="P127" s="155"/>
      <c r="Q127" s="152"/>
      <c r="R127" s="152"/>
      <c r="S127" s="66"/>
      <c r="T127" s="155"/>
      <c r="U127" s="152"/>
      <c r="V127" s="152"/>
      <c r="W127" s="66"/>
      <c r="X127" s="155"/>
      <c r="Y127" s="152"/>
      <c r="Z127" s="152"/>
      <c r="AA127" s="66"/>
      <c r="AB127" s="155">
        <v>20</v>
      </c>
      <c r="AC127" s="152">
        <v>10</v>
      </c>
      <c r="AD127" s="152"/>
      <c r="AE127" s="66"/>
      <c r="AF127" s="155"/>
      <c r="AG127" s="152"/>
      <c r="AH127" s="152">
        <v>15</v>
      </c>
      <c r="AI127" s="66"/>
      <c r="AJ127" s="155"/>
      <c r="AK127" s="152"/>
      <c r="AL127" s="152"/>
      <c r="AM127" s="66"/>
      <c r="AN127" s="155"/>
      <c r="AO127" s="152"/>
      <c r="AP127" s="152"/>
      <c r="AQ127" s="66"/>
    </row>
    <row r="128" spans="1:43" s="46" customFormat="1" ht="18" customHeight="1">
      <c r="A128" s="73" t="s">
        <v>90</v>
      </c>
      <c r="B128" s="64" t="s">
        <v>112</v>
      </c>
      <c r="C128" s="156"/>
      <c r="D128" s="161"/>
      <c r="E128" s="159">
        <v>2</v>
      </c>
      <c r="F128" s="74">
        <f t="shared" si="18"/>
        <v>2</v>
      </c>
      <c r="G128" s="76">
        <f aca="true" t="shared" si="19" ref="G128:G133">SUM(H128:K128)</f>
        <v>15</v>
      </c>
      <c r="H128" s="68">
        <f t="shared" si="14"/>
        <v>10</v>
      </c>
      <c r="I128" s="68">
        <f t="shared" si="15"/>
      </c>
      <c r="J128" s="68">
        <f t="shared" si="16"/>
        <v>5</v>
      </c>
      <c r="K128" s="68">
        <f t="shared" si="17"/>
      </c>
      <c r="L128" s="151"/>
      <c r="M128" s="152"/>
      <c r="N128" s="152"/>
      <c r="O128" s="66"/>
      <c r="P128" s="155"/>
      <c r="Q128" s="152"/>
      <c r="R128" s="152"/>
      <c r="S128" s="66"/>
      <c r="T128" s="155"/>
      <c r="U128" s="152"/>
      <c r="V128" s="152"/>
      <c r="W128" s="66"/>
      <c r="X128" s="155"/>
      <c r="Y128" s="152"/>
      <c r="Z128" s="152"/>
      <c r="AA128" s="66"/>
      <c r="AB128" s="155">
        <v>10</v>
      </c>
      <c r="AC128" s="152"/>
      <c r="AD128" s="152">
        <v>5</v>
      </c>
      <c r="AE128" s="66"/>
      <c r="AF128" s="155"/>
      <c r="AG128" s="152"/>
      <c r="AH128" s="152"/>
      <c r="AI128" s="66"/>
      <c r="AJ128" s="155"/>
      <c r="AK128" s="152"/>
      <c r="AL128" s="152"/>
      <c r="AM128" s="66"/>
      <c r="AN128" s="155"/>
      <c r="AO128" s="152"/>
      <c r="AP128" s="152"/>
      <c r="AQ128" s="66"/>
    </row>
    <row r="129" spans="1:43" s="46" customFormat="1" ht="18" customHeight="1">
      <c r="A129" s="73" t="s">
        <v>91</v>
      </c>
      <c r="B129" s="64" t="s">
        <v>113</v>
      </c>
      <c r="C129" s="156"/>
      <c r="D129" s="161"/>
      <c r="E129" s="159">
        <v>2</v>
      </c>
      <c r="F129" s="74">
        <f t="shared" si="18"/>
        <v>4</v>
      </c>
      <c r="G129" s="76">
        <f t="shared" si="19"/>
        <v>20</v>
      </c>
      <c r="H129" s="68">
        <f t="shared" si="14"/>
        <v>10</v>
      </c>
      <c r="I129" s="68">
        <f t="shared" si="15"/>
      </c>
      <c r="J129" s="68">
        <f t="shared" si="16"/>
        <v>10</v>
      </c>
      <c r="K129" s="68">
        <f t="shared" si="17"/>
      </c>
      <c r="L129" s="151"/>
      <c r="M129" s="152"/>
      <c r="N129" s="152"/>
      <c r="O129" s="66"/>
      <c r="P129" s="155"/>
      <c r="Q129" s="152"/>
      <c r="R129" s="152"/>
      <c r="S129" s="66"/>
      <c r="T129" s="155"/>
      <c r="U129" s="152"/>
      <c r="V129" s="152"/>
      <c r="W129" s="66"/>
      <c r="X129" s="155"/>
      <c r="Y129" s="152"/>
      <c r="Z129" s="152"/>
      <c r="AA129" s="66"/>
      <c r="AB129" s="155"/>
      <c r="AC129" s="152"/>
      <c r="AD129" s="152"/>
      <c r="AE129" s="66"/>
      <c r="AF129" s="155">
        <v>10</v>
      </c>
      <c r="AG129" s="152"/>
      <c r="AH129" s="152">
        <v>10</v>
      </c>
      <c r="AI129" s="66"/>
      <c r="AJ129" s="155"/>
      <c r="AK129" s="152"/>
      <c r="AL129" s="152"/>
      <c r="AM129" s="66"/>
      <c r="AN129" s="155"/>
      <c r="AO129" s="152"/>
      <c r="AP129" s="152"/>
      <c r="AQ129" s="66"/>
    </row>
    <row r="130" spans="1:43" s="46" customFormat="1" ht="18" customHeight="1">
      <c r="A130" s="73" t="s">
        <v>92</v>
      </c>
      <c r="B130" s="64" t="s">
        <v>114</v>
      </c>
      <c r="C130" s="156"/>
      <c r="D130" s="161"/>
      <c r="E130" s="159">
        <v>2</v>
      </c>
      <c r="F130" s="74">
        <f t="shared" si="18"/>
        <v>2</v>
      </c>
      <c r="G130" s="76">
        <f t="shared" si="19"/>
        <v>20</v>
      </c>
      <c r="H130" s="68">
        <f t="shared" si="14"/>
        <v>10</v>
      </c>
      <c r="I130" s="68">
        <f t="shared" si="15"/>
      </c>
      <c r="J130" s="68">
        <f t="shared" si="16"/>
        <v>10</v>
      </c>
      <c r="K130" s="68">
        <f t="shared" si="17"/>
      </c>
      <c r="L130" s="151"/>
      <c r="M130" s="152"/>
      <c r="N130" s="152"/>
      <c r="O130" s="66"/>
      <c r="P130" s="155"/>
      <c r="Q130" s="152"/>
      <c r="R130" s="152"/>
      <c r="S130" s="66"/>
      <c r="T130" s="155"/>
      <c r="U130" s="152"/>
      <c r="V130" s="152"/>
      <c r="W130" s="66"/>
      <c r="X130" s="155"/>
      <c r="Y130" s="152"/>
      <c r="Z130" s="152"/>
      <c r="AA130" s="66"/>
      <c r="AB130" s="155">
        <v>10</v>
      </c>
      <c r="AC130" s="152"/>
      <c r="AD130" s="152">
        <v>10</v>
      </c>
      <c r="AE130" s="66"/>
      <c r="AF130" s="155"/>
      <c r="AG130" s="152"/>
      <c r="AH130" s="152"/>
      <c r="AI130" s="66"/>
      <c r="AJ130" s="155"/>
      <c r="AK130" s="152"/>
      <c r="AL130" s="152"/>
      <c r="AM130" s="66"/>
      <c r="AN130" s="155"/>
      <c r="AO130" s="152"/>
      <c r="AP130" s="152"/>
      <c r="AQ130" s="66"/>
    </row>
    <row r="131" spans="1:43" s="46" customFormat="1" ht="18" customHeight="1">
      <c r="A131" s="73" t="s">
        <v>93</v>
      </c>
      <c r="B131" s="64" t="s">
        <v>115</v>
      </c>
      <c r="C131" s="156"/>
      <c r="D131" s="161"/>
      <c r="E131" s="159">
        <v>5</v>
      </c>
      <c r="F131" s="74">
        <f t="shared" si="18"/>
        <v>7</v>
      </c>
      <c r="G131" s="76">
        <f t="shared" si="19"/>
        <v>40</v>
      </c>
      <c r="H131" s="68">
        <f t="shared" si="14"/>
        <v>25</v>
      </c>
      <c r="I131" s="68">
        <f t="shared" si="15"/>
      </c>
      <c r="J131" s="68">
        <f t="shared" si="16"/>
        <v>10</v>
      </c>
      <c r="K131" s="68">
        <f t="shared" si="17"/>
        <v>5</v>
      </c>
      <c r="L131" s="151"/>
      <c r="M131" s="152"/>
      <c r="N131" s="152"/>
      <c r="O131" s="66"/>
      <c r="P131" s="155"/>
      <c r="Q131" s="152"/>
      <c r="R131" s="152"/>
      <c r="S131" s="66"/>
      <c r="T131" s="155"/>
      <c r="U131" s="152"/>
      <c r="V131" s="152"/>
      <c r="W131" s="66"/>
      <c r="X131" s="155"/>
      <c r="Y131" s="152"/>
      <c r="Z131" s="152"/>
      <c r="AA131" s="66"/>
      <c r="AB131" s="155">
        <v>15</v>
      </c>
      <c r="AC131" s="152"/>
      <c r="AD131" s="152">
        <v>5</v>
      </c>
      <c r="AE131" s="66"/>
      <c r="AF131" s="155">
        <v>10</v>
      </c>
      <c r="AG131" s="152"/>
      <c r="AH131" s="152">
        <v>5</v>
      </c>
      <c r="AI131" s="66">
        <v>5</v>
      </c>
      <c r="AJ131" s="155"/>
      <c r="AK131" s="152"/>
      <c r="AL131" s="152"/>
      <c r="AM131" s="66"/>
      <c r="AN131" s="155"/>
      <c r="AO131" s="152"/>
      <c r="AP131" s="152"/>
      <c r="AQ131" s="66"/>
    </row>
    <row r="132" spans="1:43" s="15" customFormat="1" ht="18" customHeight="1">
      <c r="A132" s="73" t="s">
        <v>94</v>
      </c>
      <c r="B132" s="64" t="s">
        <v>116</v>
      </c>
      <c r="C132" s="156"/>
      <c r="D132" s="161">
        <v>1</v>
      </c>
      <c r="E132" s="159">
        <v>1</v>
      </c>
      <c r="F132" s="74">
        <f t="shared" si="18"/>
        <v>3</v>
      </c>
      <c r="G132" s="76">
        <f t="shared" si="19"/>
        <v>15</v>
      </c>
      <c r="H132" s="68">
        <f t="shared" si="14"/>
        <v>10</v>
      </c>
      <c r="I132" s="68">
        <f t="shared" si="15"/>
      </c>
      <c r="J132" s="68">
        <f t="shared" si="16"/>
      </c>
      <c r="K132" s="68">
        <f t="shared" si="17"/>
        <v>5</v>
      </c>
      <c r="L132" s="151"/>
      <c r="M132" s="152"/>
      <c r="N132" s="152"/>
      <c r="O132" s="66"/>
      <c r="P132" s="155"/>
      <c r="Q132" s="152"/>
      <c r="R132" s="152"/>
      <c r="S132" s="66"/>
      <c r="T132" s="155"/>
      <c r="U132" s="152"/>
      <c r="V132" s="152"/>
      <c r="W132" s="66"/>
      <c r="X132" s="155"/>
      <c r="Y132" s="152"/>
      <c r="Z132" s="152"/>
      <c r="AA132" s="66"/>
      <c r="AB132" s="155"/>
      <c r="AC132" s="152"/>
      <c r="AD132" s="152"/>
      <c r="AE132" s="66"/>
      <c r="AF132" s="155"/>
      <c r="AG132" s="152"/>
      <c r="AH132" s="152"/>
      <c r="AI132" s="66"/>
      <c r="AJ132" s="154">
        <v>10</v>
      </c>
      <c r="AK132" s="152"/>
      <c r="AL132" s="152"/>
      <c r="AM132" s="66">
        <v>5</v>
      </c>
      <c r="AN132" s="155"/>
      <c r="AO132" s="152"/>
      <c r="AP132" s="152"/>
      <c r="AQ132" s="66"/>
    </row>
    <row r="133" spans="1:43" s="46" customFormat="1" ht="18" customHeight="1">
      <c r="A133" s="73" t="s">
        <v>95</v>
      </c>
      <c r="B133" s="64" t="s">
        <v>104</v>
      </c>
      <c r="C133" s="156"/>
      <c r="D133" s="161"/>
      <c r="E133" s="159">
        <v>1</v>
      </c>
      <c r="F133" s="74">
        <f t="shared" si="18"/>
        <v>1</v>
      </c>
      <c r="G133" s="76">
        <f t="shared" si="19"/>
        <v>5</v>
      </c>
      <c r="H133" s="68">
        <f>IF(SUM(L133+P133+T133+X133+AB133+AF133+AJ133+AN133)=0,"",SUM(L133+P133+T133+X133+AB133+AF133+AJ133+AN133))</f>
      </c>
      <c r="I133" s="68">
        <f>IF(SUM(M133+Q133+U133+Y133+AC133+AG133+AK133+AO133)=0,"",SUM(M133+Q133+U133+Y133+AC133+AG133+AK133+AO133))</f>
      </c>
      <c r="J133" s="68">
        <f>IF(SUM(N133+R133+V133+Z133+AD133+AH133+AL133+AP133)=0,"",SUM(N133+R133+V133+Z133+AD133+AH133+AL133+AP133))</f>
        <v>5</v>
      </c>
      <c r="K133" s="68">
        <f>IF(SUM(O133+S133+W133+AA133+AE133+AI133+AM133+AQ133)=0,"",SUM(O133+S133+W133+AA133+AE133+AI133+AM133+AQ133))</f>
      </c>
      <c r="L133" s="151"/>
      <c r="M133" s="152"/>
      <c r="N133" s="152"/>
      <c r="O133" s="66"/>
      <c r="P133" s="155"/>
      <c r="Q133" s="152"/>
      <c r="R133" s="152"/>
      <c r="S133" s="66"/>
      <c r="T133" s="155"/>
      <c r="U133" s="152"/>
      <c r="V133" s="152"/>
      <c r="W133" s="66"/>
      <c r="X133" s="155"/>
      <c r="Y133" s="152"/>
      <c r="Z133" s="152"/>
      <c r="AA133" s="66"/>
      <c r="AB133" s="155"/>
      <c r="AC133" s="152"/>
      <c r="AD133" s="152"/>
      <c r="AE133" s="66"/>
      <c r="AF133" s="155"/>
      <c r="AG133" s="152"/>
      <c r="AH133" s="152"/>
      <c r="AI133" s="66"/>
      <c r="AJ133" s="155"/>
      <c r="AK133" s="152"/>
      <c r="AL133" s="152"/>
      <c r="AM133" s="66"/>
      <c r="AN133" s="155"/>
      <c r="AO133" s="152"/>
      <c r="AP133" s="152">
        <v>5</v>
      </c>
      <c r="AQ133" s="66"/>
    </row>
    <row r="134" spans="1:43" s="15" customFormat="1" ht="18" customHeight="1">
      <c r="A134" s="73"/>
      <c r="B134" s="186"/>
      <c r="C134" s="187"/>
      <c r="D134" s="157"/>
      <c r="E134" s="159"/>
      <c r="F134" s="66"/>
      <c r="G134" s="76"/>
      <c r="H134" s="68"/>
      <c r="I134" s="68"/>
      <c r="J134" s="68"/>
      <c r="K134" s="68"/>
      <c r="L134" s="151"/>
      <c r="M134" s="152"/>
      <c r="N134" s="152"/>
      <c r="O134" s="66"/>
      <c r="P134" s="155"/>
      <c r="Q134" s="152"/>
      <c r="R134" s="152"/>
      <c r="S134" s="66"/>
      <c r="T134" s="155"/>
      <c r="U134" s="152"/>
      <c r="V134" s="152"/>
      <c r="W134" s="66"/>
      <c r="X134" s="155"/>
      <c r="Y134" s="152"/>
      <c r="Z134" s="152"/>
      <c r="AA134" s="66"/>
      <c r="AB134" s="155"/>
      <c r="AC134" s="152"/>
      <c r="AD134" s="152"/>
      <c r="AE134" s="66"/>
      <c r="AF134" s="155"/>
      <c r="AG134" s="152"/>
      <c r="AH134" s="152"/>
      <c r="AI134" s="66"/>
      <c r="AJ134" s="155"/>
      <c r="AK134" s="152"/>
      <c r="AL134" s="152"/>
      <c r="AM134" s="66"/>
      <c r="AN134" s="155"/>
      <c r="AO134" s="152"/>
      <c r="AP134" s="152"/>
      <c r="AQ134" s="66"/>
    </row>
    <row r="135" spans="1:43" s="15" customFormat="1" ht="18" customHeight="1" thickBot="1">
      <c r="A135" s="73"/>
      <c r="B135" s="168"/>
      <c r="C135" s="169"/>
      <c r="D135" s="160"/>
      <c r="E135" s="170"/>
      <c r="F135" s="166"/>
      <c r="G135" s="188"/>
      <c r="H135" s="152"/>
      <c r="I135" s="170"/>
      <c r="J135" s="170"/>
      <c r="K135" s="170"/>
      <c r="L135" s="189"/>
      <c r="M135" s="190"/>
      <c r="N135" s="190"/>
      <c r="O135" s="171"/>
      <c r="P135" s="191"/>
      <c r="Q135" s="190"/>
      <c r="R135" s="190"/>
      <c r="S135" s="171"/>
      <c r="T135" s="191"/>
      <c r="U135" s="190"/>
      <c r="V135" s="190"/>
      <c r="W135" s="171"/>
      <c r="X135" s="191"/>
      <c r="Y135" s="190"/>
      <c r="Z135" s="190"/>
      <c r="AA135" s="171"/>
      <c r="AB135" s="191"/>
      <c r="AC135" s="190"/>
      <c r="AD135" s="190"/>
      <c r="AE135" s="171"/>
      <c r="AF135" s="191"/>
      <c r="AG135" s="190"/>
      <c r="AH135" s="190"/>
      <c r="AI135" s="171"/>
      <c r="AJ135" s="191"/>
      <c r="AK135" s="190"/>
      <c r="AL135" s="190"/>
      <c r="AM135" s="171"/>
      <c r="AN135" s="191"/>
      <c r="AO135" s="190"/>
      <c r="AP135" s="190"/>
      <c r="AQ135" s="171"/>
    </row>
    <row r="136" spans="1:43" s="15" customFormat="1" ht="18" customHeight="1" thickTop="1">
      <c r="A136" s="92"/>
      <c r="B136" s="258" t="s">
        <v>25</v>
      </c>
      <c r="C136" s="259"/>
      <c r="D136" s="348">
        <f aca="true" t="shared" si="20" ref="D136:AQ136">SUM(D116:D135)</f>
        <v>4</v>
      </c>
      <c r="E136" s="346">
        <f t="shared" si="20"/>
        <v>41</v>
      </c>
      <c r="F136" s="341">
        <f t="shared" si="20"/>
        <v>77</v>
      </c>
      <c r="G136" s="344">
        <f t="shared" si="20"/>
        <v>550</v>
      </c>
      <c r="H136" s="346">
        <f t="shared" si="20"/>
        <v>260</v>
      </c>
      <c r="I136" s="346">
        <f t="shared" si="20"/>
        <v>50</v>
      </c>
      <c r="J136" s="346">
        <f t="shared" si="20"/>
        <v>210</v>
      </c>
      <c r="K136" s="341">
        <f t="shared" si="20"/>
        <v>30</v>
      </c>
      <c r="L136" s="93">
        <f t="shared" si="20"/>
        <v>5</v>
      </c>
      <c r="M136" s="94">
        <f t="shared" si="20"/>
        <v>5</v>
      </c>
      <c r="N136" s="94">
        <f t="shared" si="20"/>
        <v>0</v>
      </c>
      <c r="O136" s="96">
        <f t="shared" si="20"/>
        <v>0</v>
      </c>
      <c r="P136" s="93">
        <f t="shared" si="20"/>
        <v>0</v>
      </c>
      <c r="Q136" s="94">
        <f t="shared" si="20"/>
        <v>0</v>
      </c>
      <c r="R136" s="94">
        <f t="shared" si="20"/>
        <v>0</v>
      </c>
      <c r="S136" s="96">
        <f t="shared" si="20"/>
        <v>0</v>
      </c>
      <c r="T136" s="93">
        <f t="shared" si="20"/>
        <v>50</v>
      </c>
      <c r="U136" s="94">
        <f t="shared" si="20"/>
        <v>0</v>
      </c>
      <c r="V136" s="94">
        <f t="shared" si="20"/>
        <v>20</v>
      </c>
      <c r="W136" s="96">
        <f t="shared" si="20"/>
        <v>0</v>
      </c>
      <c r="X136" s="93">
        <f>SUM(X116:X135)</f>
        <v>35</v>
      </c>
      <c r="Y136" s="94">
        <f>SUM(Y116:Y135)</f>
        <v>15</v>
      </c>
      <c r="Z136" s="94">
        <f>SUM(Z116:Z135)</f>
        <v>45</v>
      </c>
      <c r="AA136" s="96">
        <f>SUM(AA116:AA135)</f>
        <v>0</v>
      </c>
      <c r="AB136" s="93">
        <f t="shared" si="20"/>
        <v>85</v>
      </c>
      <c r="AC136" s="94">
        <f t="shared" si="20"/>
        <v>30</v>
      </c>
      <c r="AD136" s="94">
        <f t="shared" si="20"/>
        <v>40</v>
      </c>
      <c r="AE136" s="96">
        <f t="shared" si="20"/>
        <v>10</v>
      </c>
      <c r="AF136" s="93">
        <f t="shared" si="20"/>
        <v>55</v>
      </c>
      <c r="AG136" s="94">
        <f t="shared" si="20"/>
        <v>0</v>
      </c>
      <c r="AH136" s="94">
        <f t="shared" si="20"/>
        <v>65</v>
      </c>
      <c r="AI136" s="96">
        <f t="shared" si="20"/>
        <v>15</v>
      </c>
      <c r="AJ136" s="93">
        <f t="shared" si="20"/>
        <v>10</v>
      </c>
      <c r="AK136" s="94">
        <f t="shared" si="20"/>
        <v>0</v>
      </c>
      <c r="AL136" s="94">
        <f t="shared" si="20"/>
        <v>25</v>
      </c>
      <c r="AM136" s="96">
        <f t="shared" si="20"/>
        <v>5</v>
      </c>
      <c r="AN136" s="93">
        <f t="shared" si="20"/>
        <v>20</v>
      </c>
      <c r="AO136" s="94">
        <f t="shared" si="20"/>
        <v>0</v>
      </c>
      <c r="AP136" s="94">
        <f t="shared" si="20"/>
        <v>15</v>
      </c>
      <c r="AQ136" s="96">
        <f t="shared" si="20"/>
        <v>0</v>
      </c>
    </row>
    <row r="137" spans="1:45" s="15" customFormat="1" ht="18" customHeight="1" thickBot="1">
      <c r="A137" s="98"/>
      <c r="B137" s="260"/>
      <c r="C137" s="261"/>
      <c r="D137" s="349"/>
      <c r="E137" s="350"/>
      <c r="F137" s="343"/>
      <c r="G137" s="345"/>
      <c r="H137" s="347"/>
      <c r="I137" s="347"/>
      <c r="J137" s="347"/>
      <c r="K137" s="342"/>
      <c r="L137" s="283">
        <f>SUM(L136:O136)</f>
        <v>10</v>
      </c>
      <c r="M137" s="284"/>
      <c r="N137" s="284"/>
      <c r="O137" s="285"/>
      <c r="P137" s="283">
        <f>SUM(P136:S136)</f>
        <v>0</v>
      </c>
      <c r="Q137" s="284"/>
      <c r="R137" s="284"/>
      <c r="S137" s="285"/>
      <c r="T137" s="283">
        <f>SUM(T136:W136)</f>
        <v>70</v>
      </c>
      <c r="U137" s="284"/>
      <c r="V137" s="284"/>
      <c r="W137" s="285"/>
      <c r="X137" s="283">
        <f>SUM(X136:AA136)</f>
        <v>95</v>
      </c>
      <c r="Y137" s="284"/>
      <c r="Z137" s="284"/>
      <c r="AA137" s="285"/>
      <c r="AB137" s="283">
        <f>SUM(AB136:AE136)</f>
        <v>165</v>
      </c>
      <c r="AC137" s="284"/>
      <c r="AD137" s="284"/>
      <c r="AE137" s="285"/>
      <c r="AF137" s="283">
        <f>SUM(AF136:AI136)</f>
        <v>135</v>
      </c>
      <c r="AG137" s="284"/>
      <c r="AH137" s="284"/>
      <c r="AI137" s="285"/>
      <c r="AJ137" s="283">
        <f>SUM(AJ136:AM136)</f>
        <v>40</v>
      </c>
      <c r="AK137" s="284"/>
      <c r="AL137" s="284"/>
      <c r="AM137" s="285"/>
      <c r="AN137" s="283">
        <f>SUM(AN136:AQ136)</f>
        <v>35</v>
      </c>
      <c r="AO137" s="284"/>
      <c r="AP137" s="284"/>
      <c r="AQ137" s="285"/>
      <c r="AS137" s="15">
        <f>SUM(L137:AQ137)</f>
        <v>550</v>
      </c>
    </row>
    <row r="138" spans="1:43" s="15" customFormat="1" ht="18" customHeight="1">
      <c r="A138" s="314" t="s">
        <v>55</v>
      </c>
      <c r="B138" s="315"/>
      <c r="C138" s="316"/>
      <c r="D138" s="317" t="s">
        <v>12</v>
      </c>
      <c r="E138" s="320" t="s">
        <v>13</v>
      </c>
      <c r="F138" s="281" t="s">
        <v>66</v>
      </c>
      <c r="G138" s="335" t="s">
        <v>10</v>
      </c>
      <c r="H138" s="337" t="s">
        <v>14</v>
      </c>
      <c r="I138" s="337" t="s">
        <v>15</v>
      </c>
      <c r="J138" s="337" t="s">
        <v>16</v>
      </c>
      <c r="K138" s="339" t="s">
        <v>58</v>
      </c>
      <c r="L138" s="302" t="s">
        <v>193</v>
      </c>
      <c r="M138" s="303"/>
      <c r="N138" s="303"/>
      <c r="O138" s="304"/>
      <c r="P138" s="302" t="s">
        <v>194</v>
      </c>
      <c r="Q138" s="303"/>
      <c r="R138" s="303"/>
      <c r="S138" s="304"/>
      <c r="T138" s="302" t="s">
        <v>195</v>
      </c>
      <c r="U138" s="303"/>
      <c r="V138" s="303"/>
      <c r="W138" s="304"/>
      <c r="X138" s="268" t="s">
        <v>196</v>
      </c>
      <c r="Y138" s="269"/>
      <c r="Z138" s="269"/>
      <c r="AA138" s="270"/>
      <c r="AB138" s="268" t="s">
        <v>197</v>
      </c>
      <c r="AC138" s="269"/>
      <c r="AD138" s="269"/>
      <c r="AE138" s="270"/>
      <c r="AF138" s="268" t="s">
        <v>198</v>
      </c>
      <c r="AG138" s="269"/>
      <c r="AH138" s="269"/>
      <c r="AI138" s="270"/>
      <c r="AJ138" s="268" t="s">
        <v>199</v>
      </c>
      <c r="AK138" s="269"/>
      <c r="AL138" s="269"/>
      <c r="AM138" s="270"/>
      <c r="AN138" s="302" t="s">
        <v>200</v>
      </c>
      <c r="AO138" s="303"/>
      <c r="AP138" s="303"/>
      <c r="AQ138" s="304"/>
    </row>
    <row r="139" spans="1:43" s="15" customFormat="1" ht="18" customHeight="1">
      <c r="A139" s="314"/>
      <c r="B139" s="315"/>
      <c r="C139" s="316"/>
      <c r="D139" s="318"/>
      <c r="E139" s="320"/>
      <c r="F139" s="321"/>
      <c r="G139" s="335"/>
      <c r="H139" s="337"/>
      <c r="I139" s="337"/>
      <c r="J139" s="337"/>
      <c r="K139" s="339"/>
      <c r="L139" s="305" t="s">
        <v>14</v>
      </c>
      <c r="M139" s="292" t="s">
        <v>15</v>
      </c>
      <c r="N139" s="294" t="s">
        <v>17</v>
      </c>
      <c r="O139" s="281" t="s">
        <v>64</v>
      </c>
      <c r="P139" s="305" t="s">
        <v>14</v>
      </c>
      <c r="Q139" s="292" t="s">
        <v>15</v>
      </c>
      <c r="R139" s="294" t="s">
        <v>17</v>
      </c>
      <c r="S139" s="281" t="s">
        <v>64</v>
      </c>
      <c r="T139" s="305" t="s">
        <v>14</v>
      </c>
      <c r="U139" s="292" t="s">
        <v>15</v>
      </c>
      <c r="V139" s="294" t="s">
        <v>17</v>
      </c>
      <c r="W139" s="281" t="s">
        <v>64</v>
      </c>
      <c r="X139" s="305" t="s">
        <v>14</v>
      </c>
      <c r="Y139" s="292" t="s">
        <v>15</v>
      </c>
      <c r="Z139" s="294" t="s">
        <v>17</v>
      </c>
      <c r="AA139" s="281" t="s">
        <v>64</v>
      </c>
      <c r="AB139" s="305" t="s">
        <v>14</v>
      </c>
      <c r="AC139" s="292" t="s">
        <v>15</v>
      </c>
      <c r="AD139" s="294" t="s">
        <v>17</v>
      </c>
      <c r="AE139" s="281" t="s">
        <v>64</v>
      </c>
      <c r="AF139" s="305" t="s">
        <v>14</v>
      </c>
      <c r="AG139" s="292" t="s">
        <v>15</v>
      </c>
      <c r="AH139" s="294" t="s">
        <v>17</v>
      </c>
      <c r="AI139" s="281" t="s">
        <v>64</v>
      </c>
      <c r="AJ139" s="305" t="s">
        <v>14</v>
      </c>
      <c r="AK139" s="292" t="s">
        <v>15</v>
      </c>
      <c r="AL139" s="294" t="s">
        <v>17</v>
      </c>
      <c r="AM139" s="281" t="s">
        <v>64</v>
      </c>
      <c r="AN139" s="305" t="s">
        <v>14</v>
      </c>
      <c r="AO139" s="292" t="s">
        <v>15</v>
      </c>
      <c r="AP139" s="294" t="s">
        <v>17</v>
      </c>
      <c r="AQ139" s="281" t="s">
        <v>64</v>
      </c>
    </row>
    <row r="140" spans="1:43" s="15" customFormat="1" ht="18" customHeight="1" thickBot="1">
      <c r="A140" s="314"/>
      <c r="B140" s="315"/>
      <c r="C140" s="316"/>
      <c r="D140" s="319"/>
      <c r="E140" s="295"/>
      <c r="F140" s="282"/>
      <c r="G140" s="336"/>
      <c r="H140" s="338"/>
      <c r="I140" s="338"/>
      <c r="J140" s="338"/>
      <c r="K140" s="340"/>
      <c r="L140" s="306"/>
      <c r="M140" s="293"/>
      <c r="N140" s="295"/>
      <c r="O140" s="282"/>
      <c r="P140" s="306"/>
      <c r="Q140" s="293"/>
      <c r="R140" s="295"/>
      <c r="S140" s="282"/>
      <c r="T140" s="306"/>
      <c r="U140" s="293"/>
      <c r="V140" s="295"/>
      <c r="W140" s="282"/>
      <c r="X140" s="306"/>
      <c r="Y140" s="293"/>
      <c r="Z140" s="295"/>
      <c r="AA140" s="282"/>
      <c r="AB140" s="306"/>
      <c r="AC140" s="293"/>
      <c r="AD140" s="295"/>
      <c r="AE140" s="282"/>
      <c r="AF140" s="306"/>
      <c r="AG140" s="293"/>
      <c r="AH140" s="295"/>
      <c r="AI140" s="282"/>
      <c r="AJ140" s="306"/>
      <c r="AK140" s="293"/>
      <c r="AL140" s="295"/>
      <c r="AM140" s="282"/>
      <c r="AN140" s="306"/>
      <c r="AO140" s="293"/>
      <c r="AP140" s="295"/>
      <c r="AQ140" s="282"/>
    </row>
    <row r="141" spans="1:45" s="15" customFormat="1" ht="18" customHeight="1">
      <c r="A141" s="314"/>
      <c r="B141" s="315"/>
      <c r="C141" s="316"/>
      <c r="D141" s="322">
        <f>SUM(D24+D136+D77)</f>
        <v>12</v>
      </c>
      <c r="E141" s="310">
        <f>SUM(E24+E136+E77)</f>
        <v>72</v>
      </c>
      <c r="F141" s="392">
        <f>SUM(F77+F136+F24)</f>
        <v>165</v>
      </c>
      <c r="G141" s="393">
        <f>SUM(G136+G77+G24)</f>
        <v>1200</v>
      </c>
      <c r="H141" s="310">
        <f>SUM(H24+H136+H77)</f>
        <v>530</v>
      </c>
      <c r="I141" s="310">
        <f>SUM(I24+I136+I77)</f>
        <v>160</v>
      </c>
      <c r="J141" s="310">
        <f>SUM(J24+J136+J77)</f>
        <v>430</v>
      </c>
      <c r="K141" s="333">
        <f>SUM(K24+K136+K77)</f>
        <v>80</v>
      </c>
      <c r="L141" s="102">
        <f aca="true" t="shared" si="21" ref="L141:AQ141">SUM(L77+L136+L24)</f>
        <v>90</v>
      </c>
      <c r="M141" s="103">
        <f t="shared" si="21"/>
        <v>35</v>
      </c>
      <c r="N141" s="103">
        <f t="shared" si="21"/>
        <v>0</v>
      </c>
      <c r="O141" s="104">
        <f t="shared" si="21"/>
        <v>20</v>
      </c>
      <c r="P141" s="102">
        <f t="shared" si="21"/>
        <v>75</v>
      </c>
      <c r="Q141" s="103">
        <f t="shared" si="21"/>
        <v>40</v>
      </c>
      <c r="R141" s="103">
        <f t="shared" si="21"/>
        <v>20</v>
      </c>
      <c r="S141" s="105">
        <f t="shared" si="21"/>
        <v>30</v>
      </c>
      <c r="T141" s="106">
        <f t="shared" si="21"/>
        <v>100</v>
      </c>
      <c r="U141" s="103">
        <f t="shared" si="21"/>
        <v>30</v>
      </c>
      <c r="V141" s="103">
        <f t="shared" si="21"/>
        <v>70</v>
      </c>
      <c r="W141" s="105">
        <f t="shared" si="21"/>
        <v>0</v>
      </c>
      <c r="X141" s="102">
        <f t="shared" si="21"/>
        <v>85</v>
      </c>
      <c r="Y141" s="103">
        <f t="shared" si="21"/>
        <v>20</v>
      </c>
      <c r="Z141" s="103">
        <f t="shared" si="21"/>
        <v>85</v>
      </c>
      <c r="AA141" s="104">
        <f t="shared" si="21"/>
        <v>0</v>
      </c>
      <c r="AB141" s="102">
        <f t="shared" si="21"/>
        <v>85</v>
      </c>
      <c r="AC141" s="103">
        <f t="shared" si="21"/>
        <v>30</v>
      </c>
      <c r="AD141" s="103">
        <f t="shared" si="21"/>
        <v>75</v>
      </c>
      <c r="AE141" s="105">
        <f t="shared" si="21"/>
        <v>10</v>
      </c>
      <c r="AF141" s="106">
        <f t="shared" si="21"/>
        <v>55</v>
      </c>
      <c r="AG141" s="103">
        <f t="shared" si="21"/>
        <v>0</v>
      </c>
      <c r="AH141" s="103">
        <f t="shared" si="21"/>
        <v>80</v>
      </c>
      <c r="AI141" s="104">
        <f t="shared" si="21"/>
        <v>15</v>
      </c>
      <c r="AJ141" s="102">
        <f t="shared" si="21"/>
        <v>10</v>
      </c>
      <c r="AK141" s="103">
        <f t="shared" si="21"/>
        <v>0</v>
      </c>
      <c r="AL141" s="103">
        <f t="shared" si="21"/>
        <v>55</v>
      </c>
      <c r="AM141" s="105">
        <f t="shared" si="21"/>
        <v>5</v>
      </c>
      <c r="AN141" s="102">
        <f t="shared" si="21"/>
        <v>30</v>
      </c>
      <c r="AO141" s="103">
        <f t="shared" si="21"/>
        <v>5</v>
      </c>
      <c r="AP141" s="103">
        <f t="shared" si="21"/>
        <v>45</v>
      </c>
      <c r="AQ141" s="105">
        <f t="shared" si="21"/>
        <v>0</v>
      </c>
      <c r="AS141" s="15" t="s">
        <v>68</v>
      </c>
    </row>
    <row r="142" spans="1:45" s="15" customFormat="1" ht="18" customHeight="1" thickBot="1">
      <c r="A142" s="314"/>
      <c r="B142" s="315"/>
      <c r="C142" s="316"/>
      <c r="D142" s="323"/>
      <c r="E142" s="311"/>
      <c r="F142" s="334"/>
      <c r="G142" s="336"/>
      <c r="H142" s="293"/>
      <c r="I142" s="293"/>
      <c r="J142" s="293"/>
      <c r="K142" s="394"/>
      <c r="L142" s="290">
        <f>SUM(L141:O141)</f>
        <v>145</v>
      </c>
      <c r="M142" s="290"/>
      <c r="N142" s="290"/>
      <c r="O142" s="291"/>
      <c r="P142" s="290">
        <f>SUM(P141:S141)</f>
        <v>165</v>
      </c>
      <c r="Q142" s="290"/>
      <c r="R142" s="290"/>
      <c r="S142" s="291"/>
      <c r="T142" s="290">
        <f>SUM(T141:W141)</f>
        <v>200</v>
      </c>
      <c r="U142" s="290"/>
      <c r="V142" s="290"/>
      <c r="W142" s="291"/>
      <c r="X142" s="290">
        <f>SUM(X141:AA141)</f>
        <v>190</v>
      </c>
      <c r="Y142" s="290"/>
      <c r="Z142" s="290"/>
      <c r="AA142" s="291"/>
      <c r="AB142" s="290">
        <f>SUM(AB141:AE141)</f>
        <v>200</v>
      </c>
      <c r="AC142" s="290"/>
      <c r="AD142" s="290"/>
      <c r="AE142" s="291"/>
      <c r="AF142" s="290">
        <f>SUM(AF141:AI141)</f>
        <v>150</v>
      </c>
      <c r="AG142" s="290"/>
      <c r="AH142" s="290"/>
      <c r="AI142" s="291"/>
      <c r="AJ142" s="290">
        <f>SUM(AJ141:AM141)</f>
        <v>70</v>
      </c>
      <c r="AK142" s="290"/>
      <c r="AL142" s="290"/>
      <c r="AM142" s="291"/>
      <c r="AN142" s="289">
        <f>SUM(AN141:AQ141)</f>
        <v>80</v>
      </c>
      <c r="AO142" s="290"/>
      <c r="AP142" s="290"/>
      <c r="AQ142" s="291"/>
      <c r="AS142" s="15">
        <f>SUM(L142:AQ142)</f>
        <v>1200</v>
      </c>
    </row>
    <row r="143" spans="1:45" s="15" customFormat="1" ht="18" customHeight="1">
      <c r="A143" s="314"/>
      <c r="B143" s="315"/>
      <c r="C143" s="316"/>
      <c r="D143" s="324" t="s">
        <v>27</v>
      </c>
      <c r="E143" s="325"/>
      <c r="F143" s="326"/>
      <c r="G143" s="307" t="s">
        <v>28</v>
      </c>
      <c r="H143" s="269"/>
      <c r="I143" s="269"/>
      <c r="J143" s="269"/>
      <c r="K143" s="270"/>
      <c r="L143" s="286">
        <v>2</v>
      </c>
      <c r="M143" s="287"/>
      <c r="N143" s="287"/>
      <c r="O143" s="288"/>
      <c r="P143" s="286">
        <v>3</v>
      </c>
      <c r="Q143" s="287"/>
      <c r="R143" s="287"/>
      <c r="S143" s="288"/>
      <c r="T143" s="286">
        <v>3</v>
      </c>
      <c r="U143" s="287"/>
      <c r="V143" s="287"/>
      <c r="W143" s="288"/>
      <c r="X143" s="286">
        <v>1</v>
      </c>
      <c r="Y143" s="287"/>
      <c r="Z143" s="287"/>
      <c r="AA143" s="288"/>
      <c r="AB143" s="286">
        <v>2</v>
      </c>
      <c r="AC143" s="287"/>
      <c r="AD143" s="287"/>
      <c r="AE143" s="288"/>
      <c r="AF143" s="286">
        <v>0</v>
      </c>
      <c r="AG143" s="287"/>
      <c r="AH143" s="287"/>
      <c r="AI143" s="288"/>
      <c r="AJ143" s="286">
        <v>1</v>
      </c>
      <c r="AK143" s="287"/>
      <c r="AL143" s="287"/>
      <c r="AM143" s="288"/>
      <c r="AN143" s="286">
        <v>0</v>
      </c>
      <c r="AO143" s="287"/>
      <c r="AP143" s="287"/>
      <c r="AQ143" s="288"/>
      <c r="AS143" s="15">
        <f>SUM(L143:AQ143)</f>
        <v>12</v>
      </c>
    </row>
    <row r="144" spans="1:45" s="15" customFormat="1" ht="18" customHeight="1">
      <c r="A144" s="314"/>
      <c r="B144" s="315"/>
      <c r="C144" s="316"/>
      <c r="D144" s="327"/>
      <c r="E144" s="328"/>
      <c r="F144" s="329"/>
      <c r="G144" s="299" t="s">
        <v>29</v>
      </c>
      <c r="H144" s="300"/>
      <c r="I144" s="300"/>
      <c r="J144" s="300"/>
      <c r="K144" s="301"/>
      <c r="L144" s="274">
        <v>6</v>
      </c>
      <c r="M144" s="275"/>
      <c r="N144" s="275"/>
      <c r="O144" s="276"/>
      <c r="P144" s="274">
        <v>5</v>
      </c>
      <c r="Q144" s="275"/>
      <c r="R144" s="275"/>
      <c r="S144" s="276"/>
      <c r="T144" s="274">
        <v>10</v>
      </c>
      <c r="U144" s="275"/>
      <c r="V144" s="275"/>
      <c r="W144" s="276"/>
      <c r="X144" s="274">
        <v>11</v>
      </c>
      <c r="Y144" s="275"/>
      <c r="Z144" s="275"/>
      <c r="AA144" s="276"/>
      <c r="AB144" s="274">
        <v>15</v>
      </c>
      <c r="AC144" s="275"/>
      <c r="AD144" s="275"/>
      <c r="AE144" s="276"/>
      <c r="AF144" s="274">
        <v>14</v>
      </c>
      <c r="AG144" s="275"/>
      <c r="AH144" s="275"/>
      <c r="AI144" s="276"/>
      <c r="AJ144" s="274">
        <v>3</v>
      </c>
      <c r="AK144" s="275"/>
      <c r="AL144" s="275"/>
      <c r="AM144" s="276"/>
      <c r="AN144" s="274">
        <v>8</v>
      </c>
      <c r="AO144" s="275"/>
      <c r="AP144" s="275"/>
      <c r="AQ144" s="276"/>
      <c r="AS144" s="15">
        <f>SUM(L144:AQ144)</f>
        <v>72</v>
      </c>
    </row>
    <row r="145" spans="1:45" s="15" customFormat="1" ht="18" customHeight="1" thickBot="1">
      <c r="A145" s="314"/>
      <c r="B145" s="315"/>
      <c r="C145" s="316"/>
      <c r="D145" s="330"/>
      <c r="E145" s="331"/>
      <c r="F145" s="332"/>
      <c r="G145" s="299" t="s">
        <v>66</v>
      </c>
      <c r="H145" s="300"/>
      <c r="I145" s="300"/>
      <c r="J145" s="300"/>
      <c r="K145" s="301"/>
      <c r="L145" s="280">
        <f>L86+SumaECTS(L116:O135)</f>
        <v>26</v>
      </c>
      <c r="M145" s="280"/>
      <c r="N145" s="280"/>
      <c r="O145" s="280"/>
      <c r="P145" s="280">
        <f>P86+SumaECTS(P116:S135)</f>
        <v>26</v>
      </c>
      <c r="Q145" s="280"/>
      <c r="R145" s="280"/>
      <c r="S145" s="280"/>
      <c r="T145" s="280">
        <f>T86+SumaECTS(T116:W135)</f>
        <v>26</v>
      </c>
      <c r="U145" s="280"/>
      <c r="V145" s="280"/>
      <c r="W145" s="280"/>
      <c r="X145" s="280">
        <f>X86+SumaECTS(X116:AA135)</f>
        <v>26</v>
      </c>
      <c r="Y145" s="280"/>
      <c r="Z145" s="280"/>
      <c r="AA145" s="280"/>
      <c r="AB145" s="280">
        <f>AB86+SumaECTS(AB116:AE135)</f>
        <v>27</v>
      </c>
      <c r="AC145" s="280"/>
      <c r="AD145" s="280"/>
      <c r="AE145" s="280"/>
      <c r="AF145" s="280">
        <f>AF86+SumaECTS(AF116:AI135)</f>
        <v>19</v>
      </c>
      <c r="AG145" s="280"/>
      <c r="AH145" s="280"/>
      <c r="AI145" s="280"/>
      <c r="AJ145" s="280">
        <f>AJ86+SumaECTS(AJ116:AM135)</f>
        <v>6</v>
      </c>
      <c r="AK145" s="280"/>
      <c r="AL145" s="280"/>
      <c r="AM145" s="280"/>
      <c r="AN145" s="280">
        <f>AN86+SumaECTS(AN116:AQ135)</f>
        <v>9</v>
      </c>
      <c r="AO145" s="280"/>
      <c r="AP145" s="280"/>
      <c r="AQ145" s="280"/>
      <c r="AS145" s="15">
        <f>SUM(L145:AQ145)</f>
        <v>165</v>
      </c>
    </row>
    <row r="146" spans="1:43" s="15" customFormat="1" ht="18" customHeight="1">
      <c r="A146" s="10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39"/>
      <c r="V146" s="108"/>
      <c r="W146" s="108"/>
      <c r="X146" s="108"/>
      <c r="Y146" s="39"/>
      <c r="Z146" s="108"/>
      <c r="AA146" s="108"/>
      <c r="AB146" s="108"/>
      <c r="AC146" s="108"/>
      <c r="AD146" s="39"/>
      <c r="AE146" s="109"/>
      <c r="AF146" s="110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11"/>
    </row>
    <row r="147" spans="1:43" s="15" customFormat="1" ht="18" customHeight="1">
      <c r="A147" s="112" t="s">
        <v>61</v>
      </c>
      <c r="B147" s="113"/>
      <c r="C147" s="113"/>
      <c r="D147" s="113"/>
      <c r="E147" s="113"/>
      <c r="F147" s="113"/>
      <c r="G147" s="113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2"/>
      <c r="AF147" s="30"/>
      <c r="AG147" s="31" t="s">
        <v>211</v>
      </c>
      <c r="AH147" s="31"/>
      <c r="AI147" s="31"/>
      <c r="AJ147" s="31"/>
      <c r="AK147" s="31"/>
      <c r="AL147" s="31"/>
      <c r="AM147" s="31"/>
      <c r="AN147" s="31"/>
      <c r="AO147" s="31"/>
      <c r="AP147" s="31"/>
      <c r="AQ147" s="32"/>
    </row>
    <row r="148" spans="1:43" s="15" customFormat="1" ht="18" customHeight="1">
      <c r="A148" s="114"/>
      <c r="B148" s="115" t="s">
        <v>20</v>
      </c>
      <c r="C148" s="12" t="s">
        <v>149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113"/>
      <c r="R148" s="113"/>
      <c r="S148" s="113"/>
      <c r="T148" s="116"/>
      <c r="U148" s="116"/>
      <c r="V148" s="116"/>
      <c r="W148" s="116"/>
      <c r="X148" s="116"/>
      <c r="Y148" s="116"/>
      <c r="Z148" s="116"/>
      <c r="AA148" s="116"/>
      <c r="AB148" s="113"/>
      <c r="AC148" s="113"/>
      <c r="AD148" s="31"/>
      <c r="AE148" s="32"/>
      <c r="AF148" s="117"/>
      <c r="AG148" s="113"/>
      <c r="AH148" s="116"/>
      <c r="AI148" s="116"/>
      <c r="AJ148" s="31"/>
      <c r="AK148" s="31"/>
      <c r="AL148" s="31"/>
      <c r="AM148" s="31"/>
      <c r="AN148" s="31"/>
      <c r="AO148" s="17"/>
      <c r="AP148" s="17"/>
      <c r="AQ148" s="18"/>
    </row>
    <row r="149" spans="1:43" s="15" customFormat="1" ht="18" customHeight="1">
      <c r="A149" s="114"/>
      <c r="B149" s="115" t="s">
        <v>21</v>
      </c>
      <c r="C149" s="118" t="s">
        <v>202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19"/>
      <c r="R149" s="119"/>
      <c r="S149" s="119"/>
      <c r="T149" s="120"/>
      <c r="U149" s="121"/>
      <c r="V149" s="120"/>
      <c r="W149" s="120"/>
      <c r="X149" s="120"/>
      <c r="Y149" s="121"/>
      <c r="Z149" s="120"/>
      <c r="AA149" s="120"/>
      <c r="AB149" s="31"/>
      <c r="AC149" s="31"/>
      <c r="AD149" s="31"/>
      <c r="AE149" s="32"/>
      <c r="AF149" s="30"/>
      <c r="AG149" s="121" t="s">
        <v>30</v>
      </c>
      <c r="AH149" s="119"/>
      <c r="AI149" s="119"/>
      <c r="AJ149" s="120"/>
      <c r="AK149" s="122"/>
      <c r="AL149" s="31"/>
      <c r="AM149" s="31"/>
      <c r="AN149" s="122"/>
      <c r="AO149" s="122"/>
      <c r="AP149" s="122"/>
      <c r="AQ149" s="32"/>
    </row>
    <row r="150" spans="1:43" s="15" customFormat="1" ht="18" customHeight="1">
      <c r="A150" s="114"/>
      <c r="B150" s="123" t="s">
        <v>22</v>
      </c>
      <c r="C150" s="4" t="s">
        <v>203</v>
      </c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13"/>
      <c r="R150" s="113"/>
      <c r="S150" s="113"/>
      <c r="T150" s="116"/>
      <c r="U150" s="116"/>
      <c r="V150" s="116"/>
      <c r="W150" s="116"/>
      <c r="X150" s="116"/>
      <c r="Y150" s="116"/>
      <c r="Z150" s="116"/>
      <c r="AA150" s="116"/>
      <c r="AB150" s="31"/>
      <c r="AC150" s="31"/>
      <c r="AD150" s="31"/>
      <c r="AE150" s="32"/>
      <c r="AF150" s="30"/>
      <c r="AG150" s="120" t="s">
        <v>31</v>
      </c>
      <c r="AH150" s="120" t="s">
        <v>32</v>
      </c>
      <c r="AI150" s="113"/>
      <c r="AJ150" s="116"/>
      <c r="AK150" s="31"/>
      <c r="AL150" s="31"/>
      <c r="AM150" s="31"/>
      <c r="AN150" s="31"/>
      <c r="AO150" s="31"/>
      <c r="AP150" s="31"/>
      <c r="AQ150" s="125"/>
    </row>
    <row r="151" spans="1:43" s="15" customFormat="1" ht="18" customHeight="1">
      <c r="A151" s="114"/>
      <c r="B151" s="126" t="s">
        <v>23</v>
      </c>
      <c r="C151" s="4" t="s">
        <v>204</v>
      </c>
      <c r="D151" s="124"/>
      <c r="E151" s="124"/>
      <c r="F151" s="124"/>
      <c r="G151" s="46"/>
      <c r="H151" s="127"/>
      <c r="I151" s="127"/>
      <c r="J151" s="127"/>
      <c r="K151" s="127"/>
      <c r="L151" s="127"/>
      <c r="M151" s="127"/>
      <c r="N151" s="127"/>
      <c r="O151" s="127"/>
      <c r="P151" s="127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31"/>
      <c r="AC151" s="31"/>
      <c r="AD151" s="31"/>
      <c r="AE151" s="32"/>
      <c r="AF151" s="30"/>
      <c r="AG151" s="119" t="s">
        <v>33</v>
      </c>
      <c r="AH151" s="119" t="s">
        <v>34</v>
      </c>
      <c r="AI151" s="128"/>
      <c r="AJ151" s="128"/>
      <c r="AK151" s="31"/>
      <c r="AL151" s="31"/>
      <c r="AM151" s="31"/>
      <c r="AN151" s="31"/>
      <c r="AO151" s="31"/>
      <c r="AP151" s="31"/>
      <c r="AQ151" s="32"/>
    </row>
    <row r="152" spans="1:43" s="15" customFormat="1" ht="18" customHeight="1">
      <c r="A152" s="114"/>
      <c r="B152" s="126" t="s">
        <v>24</v>
      </c>
      <c r="C152" s="46" t="s">
        <v>187</v>
      </c>
      <c r="D152" s="46"/>
      <c r="E152" s="46"/>
      <c r="F152" s="46"/>
      <c r="G152" s="46"/>
      <c r="H152" s="46"/>
      <c r="I152" s="46"/>
      <c r="J152" s="46"/>
      <c r="K152" s="129"/>
      <c r="L152" s="46"/>
      <c r="M152" s="46"/>
      <c r="N152" s="46"/>
      <c r="O152" s="46"/>
      <c r="P152" s="46"/>
      <c r="Q152" s="130"/>
      <c r="R152" s="130"/>
      <c r="S152" s="130"/>
      <c r="T152" s="130"/>
      <c r="U152" s="113"/>
      <c r="V152" s="113"/>
      <c r="W152" s="113"/>
      <c r="X152" s="130"/>
      <c r="Y152" s="113"/>
      <c r="Z152" s="113"/>
      <c r="AA152" s="113"/>
      <c r="AB152" s="31"/>
      <c r="AC152" s="31"/>
      <c r="AD152" s="31"/>
      <c r="AE152" s="32"/>
      <c r="AF152" s="30"/>
      <c r="AG152" s="120" t="s">
        <v>16</v>
      </c>
      <c r="AH152" s="131" t="s">
        <v>35</v>
      </c>
      <c r="AI152" s="113"/>
      <c r="AJ152" s="113"/>
      <c r="AK152" s="31"/>
      <c r="AL152" s="31"/>
      <c r="AM152" s="31"/>
      <c r="AN152" s="31"/>
      <c r="AO152" s="31"/>
      <c r="AP152" s="31"/>
      <c r="AQ152" s="32"/>
    </row>
    <row r="153" spans="1:43" s="15" customFormat="1" ht="18" customHeight="1">
      <c r="A153" s="114"/>
      <c r="B153" s="132"/>
      <c r="C153" s="2"/>
      <c r="D153" s="46"/>
      <c r="E153" s="46"/>
      <c r="F153" s="46"/>
      <c r="G153" s="46"/>
      <c r="H153" s="22"/>
      <c r="I153" s="22"/>
      <c r="J153" s="22"/>
      <c r="K153" s="22"/>
      <c r="L153" s="22"/>
      <c r="M153" s="22"/>
      <c r="N153" s="22"/>
      <c r="O153" s="22"/>
      <c r="P153" s="22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31"/>
      <c r="AC153" s="31"/>
      <c r="AD153" s="31"/>
      <c r="AE153" s="32"/>
      <c r="AF153" s="30"/>
      <c r="AG153" s="120" t="s">
        <v>36</v>
      </c>
      <c r="AH153" s="120" t="s">
        <v>37</v>
      </c>
      <c r="AI153" s="113"/>
      <c r="AJ153" s="113"/>
      <c r="AK153" s="31"/>
      <c r="AL153" s="31"/>
      <c r="AM153" s="31"/>
      <c r="AN153" s="31"/>
      <c r="AO153" s="31"/>
      <c r="AP153" s="31"/>
      <c r="AQ153" s="32"/>
    </row>
    <row r="154" spans="1:43" s="15" customFormat="1" ht="18" customHeight="1">
      <c r="A154" s="114"/>
      <c r="C154" s="31"/>
      <c r="D154" s="46"/>
      <c r="E154" s="46"/>
      <c r="F154" s="46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113"/>
      <c r="R154" s="113"/>
      <c r="S154" s="113"/>
      <c r="T154" s="116"/>
      <c r="U154" s="116"/>
      <c r="V154" s="116"/>
      <c r="W154" s="116"/>
      <c r="X154" s="116"/>
      <c r="Y154" s="116"/>
      <c r="Z154" s="116"/>
      <c r="AA154" s="116"/>
      <c r="AB154" s="31"/>
      <c r="AC154" s="31"/>
      <c r="AD154" s="31"/>
      <c r="AE154" s="32"/>
      <c r="AF154" s="30"/>
      <c r="AG154" s="120" t="s">
        <v>38</v>
      </c>
      <c r="AH154" s="120" t="s">
        <v>39</v>
      </c>
      <c r="AI154" s="113"/>
      <c r="AJ154" s="116"/>
      <c r="AK154" s="31"/>
      <c r="AL154" s="31"/>
      <c r="AM154" s="31"/>
      <c r="AN154" s="31"/>
      <c r="AO154" s="31"/>
      <c r="AP154" s="31"/>
      <c r="AQ154" s="32"/>
    </row>
    <row r="155" spans="1:43" s="15" customFormat="1" ht="18" customHeight="1">
      <c r="A155" s="114"/>
      <c r="B155" s="46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46"/>
      <c r="N155" s="46"/>
      <c r="O155" s="46"/>
      <c r="P155" s="46"/>
      <c r="Q155" s="130"/>
      <c r="R155" s="130"/>
      <c r="S155" s="130"/>
      <c r="T155" s="116"/>
      <c r="U155" s="116"/>
      <c r="V155" s="116"/>
      <c r="W155" s="116"/>
      <c r="X155" s="116"/>
      <c r="Y155" s="116"/>
      <c r="Z155" s="116"/>
      <c r="AA155" s="116"/>
      <c r="AB155" s="31"/>
      <c r="AC155" s="31"/>
      <c r="AD155" s="31"/>
      <c r="AE155" s="32"/>
      <c r="AF155" s="30"/>
      <c r="AG155" s="119" t="s">
        <v>40</v>
      </c>
      <c r="AH155" s="119" t="s">
        <v>41</v>
      </c>
      <c r="AI155" s="113"/>
      <c r="AJ155" s="116"/>
      <c r="AK155" s="31"/>
      <c r="AL155" s="31"/>
      <c r="AM155" s="31"/>
      <c r="AN155" s="31"/>
      <c r="AO155" s="31"/>
      <c r="AP155" s="31"/>
      <c r="AQ155" s="32"/>
    </row>
    <row r="156" spans="1:43" s="15" customFormat="1" ht="18" customHeight="1">
      <c r="A156" s="114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113"/>
      <c r="R156" s="113"/>
      <c r="S156" s="113"/>
      <c r="T156" s="116"/>
      <c r="U156" s="116"/>
      <c r="V156" s="116"/>
      <c r="W156" s="116"/>
      <c r="X156" s="116"/>
      <c r="Y156" s="116"/>
      <c r="Z156" s="116"/>
      <c r="AA156" s="116"/>
      <c r="AB156" s="31"/>
      <c r="AC156" s="31"/>
      <c r="AD156" s="31"/>
      <c r="AE156" s="32"/>
      <c r="AF156" s="30"/>
      <c r="AG156" s="133"/>
      <c r="AH156" s="119" t="s">
        <v>65</v>
      </c>
      <c r="AJ156" s="116"/>
      <c r="AK156" s="31"/>
      <c r="AL156" s="31"/>
      <c r="AM156" s="31"/>
      <c r="AN156" s="31"/>
      <c r="AO156" s="31"/>
      <c r="AP156" s="31"/>
      <c r="AQ156" s="32"/>
    </row>
    <row r="157" spans="1:43" s="15" customFormat="1" ht="18" customHeight="1" thickBot="1">
      <c r="A157" s="134"/>
      <c r="B157" s="135"/>
      <c r="C157" s="135"/>
      <c r="D157" s="135"/>
      <c r="E157" s="136"/>
      <c r="F157" s="136"/>
      <c r="G157" s="136"/>
      <c r="H157" s="136"/>
      <c r="I157" s="136"/>
      <c r="J157" s="136"/>
      <c r="K157" s="135"/>
      <c r="L157" s="135"/>
      <c r="M157" s="135"/>
      <c r="N157" s="135"/>
      <c r="O157" s="135"/>
      <c r="P157" s="135"/>
      <c r="Q157" s="135"/>
      <c r="R157" s="135"/>
      <c r="S157" s="135"/>
      <c r="T157" s="137"/>
      <c r="U157" s="138"/>
      <c r="V157" s="138"/>
      <c r="W157" s="138"/>
      <c r="X157" s="137"/>
      <c r="Y157" s="138"/>
      <c r="Z157" s="138"/>
      <c r="AA157" s="138"/>
      <c r="AB157" s="138"/>
      <c r="AC157" s="138"/>
      <c r="AD157" s="138"/>
      <c r="AE157" s="139"/>
      <c r="AF157" s="296" t="s">
        <v>56</v>
      </c>
      <c r="AG157" s="297"/>
      <c r="AH157" s="297"/>
      <c r="AI157" s="297"/>
      <c r="AJ157" s="297"/>
      <c r="AK157" s="297"/>
      <c r="AL157" s="297"/>
      <c r="AM157" s="297"/>
      <c r="AN157" s="297"/>
      <c r="AO157" s="297"/>
      <c r="AP157" s="297"/>
      <c r="AQ157" s="298"/>
    </row>
    <row r="158" spans="1:43" s="15" customFormat="1" ht="18" customHeight="1">
      <c r="A158" s="376"/>
      <c r="B158" s="377"/>
      <c r="C158" s="378"/>
      <c r="D158" s="379" t="s">
        <v>210</v>
      </c>
      <c r="E158" s="380"/>
      <c r="F158" s="380"/>
      <c r="G158" s="380"/>
      <c r="H158" s="380"/>
      <c r="I158" s="380"/>
      <c r="J158" s="380"/>
      <c r="K158" s="380"/>
      <c r="L158" s="380"/>
      <c r="M158" s="380"/>
      <c r="N158" s="380"/>
      <c r="O158" s="380"/>
      <c r="P158" s="380"/>
      <c r="Q158" s="380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  <c r="AC158" s="380"/>
      <c r="AD158" s="380"/>
      <c r="AE158" s="381"/>
      <c r="AF158" s="384" t="s">
        <v>0</v>
      </c>
      <c r="AG158" s="325"/>
      <c r="AH158" s="325"/>
      <c r="AI158" s="325"/>
      <c r="AJ158" s="325"/>
      <c r="AK158" s="325"/>
      <c r="AL158" s="325"/>
      <c r="AM158" s="325"/>
      <c r="AN158" s="325"/>
      <c r="AO158" s="325"/>
      <c r="AP158" s="325"/>
      <c r="AQ158" s="385"/>
    </row>
    <row r="159" spans="1:43" s="15" customFormat="1" ht="18" customHeight="1">
      <c r="A159" s="386" t="s">
        <v>78</v>
      </c>
      <c r="B159" s="263"/>
      <c r="C159" s="264"/>
      <c r="D159" s="382"/>
      <c r="E159" s="383"/>
      <c r="F159" s="383"/>
      <c r="G159" s="383"/>
      <c r="H159" s="383"/>
      <c r="I159" s="383"/>
      <c r="J159" s="383"/>
      <c r="K159" s="383"/>
      <c r="L159" s="383"/>
      <c r="M159" s="383"/>
      <c r="N159" s="383"/>
      <c r="O159" s="383"/>
      <c r="P159" s="383"/>
      <c r="Q159" s="383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  <c r="AC159" s="383"/>
      <c r="AD159" s="383"/>
      <c r="AE159" s="383"/>
      <c r="AF159" s="16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8"/>
    </row>
    <row r="160" spans="1:43" s="15" customFormat="1" ht="18" customHeight="1">
      <c r="A160" s="386"/>
      <c r="B160" s="263"/>
      <c r="C160" s="264"/>
      <c r="D160" s="19" t="s">
        <v>74</v>
      </c>
      <c r="E160" s="20"/>
      <c r="F160" s="20"/>
      <c r="G160" s="20"/>
      <c r="H160" s="20"/>
      <c r="I160" s="21" t="s">
        <v>188</v>
      </c>
      <c r="J160" s="22"/>
      <c r="K160" s="20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19"/>
      <c r="W160" s="19"/>
      <c r="X160" s="21"/>
      <c r="Y160" s="21"/>
      <c r="Z160" s="19"/>
      <c r="AA160" s="19"/>
      <c r="AB160" s="22"/>
      <c r="AC160" s="19"/>
      <c r="AD160" s="19"/>
      <c r="AE160" s="19"/>
      <c r="AF160" s="30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2"/>
    </row>
    <row r="161" spans="1:43" s="15" customFormat="1" ht="18" customHeight="1">
      <c r="A161" s="262" t="s">
        <v>67</v>
      </c>
      <c r="B161" s="263"/>
      <c r="C161" s="264"/>
      <c r="D161" s="19" t="s">
        <v>73</v>
      </c>
      <c r="E161" s="20"/>
      <c r="F161" s="20"/>
      <c r="G161" s="19"/>
      <c r="H161" s="19"/>
      <c r="I161" s="21" t="s">
        <v>158</v>
      </c>
      <c r="J161" s="22"/>
      <c r="K161" s="21"/>
      <c r="L161" s="21"/>
      <c r="M161" s="17"/>
      <c r="N161" s="20"/>
      <c r="O161" s="21"/>
      <c r="P161" s="21"/>
      <c r="Q161" s="21"/>
      <c r="R161" s="21"/>
      <c r="S161" s="21"/>
      <c r="T161" s="21"/>
      <c r="U161" s="21"/>
      <c r="V161" s="19"/>
      <c r="W161" s="19"/>
      <c r="X161" s="21"/>
      <c r="Y161" s="21"/>
      <c r="Z161" s="19"/>
      <c r="AA161" s="19"/>
      <c r="AB161" s="22"/>
      <c r="AC161" s="26"/>
      <c r="AD161" s="26"/>
      <c r="AE161" s="26"/>
      <c r="AF161" s="271" t="s">
        <v>2</v>
      </c>
      <c r="AG161" s="272"/>
      <c r="AH161" s="272"/>
      <c r="AI161" s="272"/>
      <c r="AJ161" s="272"/>
      <c r="AK161" s="272"/>
      <c r="AL161" s="272"/>
      <c r="AM161" s="272"/>
      <c r="AN161" s="272"/>
      <c r="AO161" s="272"/>
      <c r="AP161" s="272"/>
      <c r="AQ161" s="273"/>
    </row>
    <row r="162" spans="1:43" s="15" customFormat="1" ht="18" customHeight="1">
      <c r="A162" s="271" t="s">
        <v>62</v>
      </c>
      <c r="B162" s="272"/>
      <c r="C162" s="359"/>
      <c r="D162" s="19" t="s">
        <v>1</v>
      </c>
      <c r="E162" s="19"/>
      <c r="F162" s="19"/>
      <c r="G162" s="19"/>
      <c r="H162" s="19"/>
      <c r="I162" s="21" t="s">
        <v>79</v>
      </c>
      <c r="J162" s="22"/>
      <c r="K162" s="21"/>
      <c r="L162" s="21"/>
      <c r="M162" s="21"/>
      <c r="N162" s="20"/>
      <c r="O162" s="21"/>
      <c r="P162" s="21"/>
      <c r="Q162" s="21"/>
      <c r="R162" s="21"/>
      <c r="S162" s="21"/>
      <c r="T162" s="21"/>
      <c r="U162" s="21"/>
      <c r="V162" s="19"/>
      <c r="W162" s="19"/>
      <c r="X162" s="21"/>
      <c r="Y162" s="21"/>
      <c r="Z162" s="19"/>
      <c r="AA162" s="19"/>
      <c r="AB162" s="22"/>
      <c r="AC162" s="26"/>
      <c r="AD162" s="26"/>
      <c r="AE162" s="26"/>
      <c r="AF162" s="271" t="s">
        <v>4</v>
      </c>
      <c r="AG162" s="272"/>
      <c r="AH162" s="272"/>
      <c r="AI162" s="272"/>
      <c r="AJ162" s="272"/>
      <c r="AK162" s="272"/>
      <c r="AL162" s="272"/>
      <c r="AM162" s="272"/>
      <c r="AN162" s="272"/>
      <c r="AO162" s="272"/>
      <c r="AP162" s="272"/>
      <c r="AQ162" s="273"/>
    </row>
    <row r="163" spans="1:43" s="15" customFormat="1" ht="18" customHeight="1">
      <c r="A163" s="262" t="s">
        <v>63</v>
      </c>
      <c r="B163" s="263"/>
      <c r="C163" s="264"/>
      <c r="D163" s="29" t="s">
        <v>3</v>
      </c>
      <c r="E163" s="19"/>
      <c r="F163" s="19"/>
      <c r="G163" s="19"/>
      <c r="H163" s="19"/>
      <c r="I163" s="21" t="s">
        <v>153</v>
      </c>
      <c r="J163" s="22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19"/>
      <c r="W163" s="19"/>
      <c r="X163" s="21"/>
      <c r="Y163" s="21"/>
      <c r="Z163" s="19"/>
      <c r="AA163" s="19"/>
      <c r="AB163" s="22"/>
      <c r="AC163" s="19"/>
      <c r="AD163" s="19"/>
      <c r="AE163" s="19"/>
      <c r="AF163" s="27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8"/>
    </row>
    <row r="164" spans="1:43" s="15" customFormat="1" ht="18" customHeight="1" thickBot="1">
      <c r="A164" s="370"/>
      <c r="B164" s="371"/>
      <c r="C164" s="372"/>
      <c r="D164" s="34"/>
      <c r="E164" s="35"/>
      <c r="F164" s="35"/>
      <c r="G164" s="35"/>
      <c r="H164" s="35"/>
      <c r="I164" s="35"/>
      <c r="J164" s="35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7"/>
      <c r="W164" s="37"/>
      <c r="X164" s="36"/>
      <c r="Y164" s="36"/>
      <c r="Z164" s="37"/>
      <c r="AA164" s="37"/>
      <c r="AB164" s="35"/>
      <c r="AC164" s="33"/>
      <c r="AD164" s="33"/>
      <c r="AE164" s="33"/>
      <c r="AF164" s="373" t="s">
        <v>192</v>
      </c>
      <c r="AG164" s="374"/>
      <c r="AH164" s="374"/>
      <c r="AI164" s="374"/>
      <c r="AJ164" s="374"/>
      <c r="AK164" s="374"/>
      <c r="AL164" s="374"/>
      <c r="AM164" s="374"/>
      <c r="AN164" s="374"/>
      <c r="AO164" s="374"/>
      <c r="AP164" s="374"/>
      <c r="AQ164" s="375"/>
    </row>
    <row r="165" spans="1:43" s="15" customFormat="1" ht="18" customHeight="1" thickBot="1">
      <c r="A165" s="172"/>
      <c r="B165" s="42"/>
      <c r="C165" s="42"/>
      <c r="D165" s="173"/>
      <c r="E165" s="31"/>
      <c r="F165" s="31"/>
      <c r="G165" s="31"/>
      <c r="H165" s="31"/>
      <c r="I165" s="31"/>
      <c r="J165" s="31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22"/>
      <c r="W165" s="122"/>
      <c r="X165" s="174"/>
      <c r="Y165" s="174"/>
      <c r="Z165" s="122"/>
      <c r="AA165" s="122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31"/>
      <c r="AQ165" s="32"/>
    </row>
    <row r="166" spans="1:43" s="15" customFormat="1" ht="18" customHeight="1">
      <c r="A166" s="265" t="s">
        <v>43</v>
      </c>
      <c r="B166" s="360" t="s">
        <v>6</v>
      </c>
      <c r="C166" s="358"/>
      <c r="D166" s="365" t="s">
        <v>7</v>
      </c>
      <c r="E166" s="358"/>
      <c r="F166" s="366"/>
      <c r="G166" s="369" t="s">
        <v>8</v>
      </c>
      <c r="H166" s="269"/>
      <c r="I166" s="269"/>
      <c r="J166" s="269"/>
      <c r="K166" s="269"/>
      <c r="L166" s="268" t="s">
        <v>9</v>
      </c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  <c r="X166" s="358"/>
      <c r="Y166" s="358"/>
      <c r="Z166" s="358"/>
      <c r="AA166" s="358"/>
      <c r="AB166" s="358"/>
      <c r="AC166" s="358"/>
      <c r="AD166" s="358"/>
      <c r="AE166" s="358"/>
      <c r="AF166" s="358"/>
      <c r="AG166" s="358"/>
      <c r="AH166" s="358"/>
      <c r="AI166" s="358"/>
      <c r="AJ166" s="358"/>
      <c r="AK166" s="358"/>
      <c r="AL166" s="358"/>
      <c r="AM166" s="358"/>
      <c r="AN166" s="269"/>
      <c r="AO166" s="269"/>
      <c r="AP166" s="269"/>
      <c r="AQ166" s="270"/>
    </row>
    <row r="167" spans="1:43" s="15" customFormat="1" ht="18" customHeight="1">
      <c r="A167" s="266"/>
      <c r="B167" s="361"/>
      <c r="C167" s="362"/>
      <c r="D167" s="367"/>
      <c r="E167" s="362"/>
      <c r="F167" s="368"/>
      <c r="G167" s="305" t="s">
        <v>10</v>
      </c>
      <c r="H167" s="337" t="s">
        <v>11</v>
      </c>
      <c r="I167" s="337"/>
      <c r="J167" s="337"/>
      <c r="K167" s="339"/>
      <c r="L167" s="302" t="s">
        <v>193</v>
      </c>
      <c r="M167" s="303"/>
      <c r="N167" s="303"/>
      <c r="O167" s="304"/>
      <c r="P167" s="302" t="s">
        <v>194</v>
      </c>
      <c r="Q167" s="303"/>
      <c r="R167" s="303"/>
      <c r="S167" s="304"/>
      <c r="T167" s="302" t="s">
        <v>195</v>
      </c>
      <c r="U167" s="303"/>
      <c r="V167" s="303"/>
      <c r="W167" s="304"/>
      <c r="X167" s="277" t="s">
        <v>196</v>
      </c>
      <c r="Y167" s="278"/>
      <c r="Z167" s="278"/>
      <c r="AA167" s="279"/>
      <c r="AB167" s="277" t="s">
        <v>197</v>
      </c>
      <c r="AC167" s="278"/>
      <c r="AD167" s="278"/>
      <c r="AE167" s="279"/>
      <c r="AF167" s="277" t="s">
        <v>198</v>
      </c>
      <c r="AG167" s="278"/>
      <c r="AH167" s="278"/>
      <c r="AI167" s="279"/>
      <c r="AJ167" s="277" t="s">
        <v>199</v>
      </c>
      <c r="AK167" s="278"/>
      <c r="AL167" s="278"/>
      <c r="AM167" s="279"/>
      <c r="AN167" s="302" t="s">
        <v>200</v>
      </c>
      <c r="AO167" s="303"/>
      <c r="AP167" s="303"/>
      <c r="AQ167" s="304"/>
    </row>
    <row r="168" spans="1:43" s="15" customFormat="1" ht="18" customHeight="1">
      <c r="A168" s="266"/>
      <c r="B168" s="361"/>
      <c r="C168" s="362"/>
      <c r="D168" s="318" t="s">
        <v>12</v>
      </c>
      <c r="E168" s="354" t="s">
        <v>13</v>
      </c>
      <c r="F168" s="281" t="s">
        <v>66</v>
      </c>
      <c r="G168" s="357"/>
      <c r="H168" s="337" t="s">
        <v>14</v>
      </c>
      <c r="I168" s="337" t="s">
        <v>15</v>
      </c>
      <c r="J168" s="337" t="s">
        <v>16</v>
      </c>
      <c r="K168" s="339" t="s">
        <v>58</v>
      </c>
      <c r="L168" s="277" t="s">
        <v>186</v>
      </c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  <c r="AA168" s="278"/>
      <c r="AB168" s="278"/>
      <c r="AC168" s="278"/>
      <c r="AD168" s="278"/>
      <c r="AE168" s="278"/>
      <c r="AF168" s="278"/>
      <c r="AG168" s="278"/>
      <c r="AH168" s="278"/>
      <c r="AI168" s="278"/>
      <c r="AJ168" s="278"/>
      <c r="AK168" s="278"/>
      <c r="AL168" s="278"/>
      <c r="AM168" s="278"/>
      <c r="AN168" s="278"/>
      <c r="AO168" s="278"/>
      <c r="AP168" s="278"/>
      <c r="AQ168" s="279"/>
    </row>
    <row r="169" spans="1:43" s="15" customFormat="1" ht="18" customHeight="1">
      <c r="A169" s="266"/>
      <c r="B169" s="361"/>
      <c r="C169" s="362"/>
      <c r="D169" s="318"/>
      <c r="E169" s="355"/>
      <c r="F169" s="321"/>
      <c r="G169" s="357"/>
      <c r="H169" s="337"/>
      <c r="I169" s="337"/>
      <c r="J169" s="337"/>
      <c r="K169" s="339"/>
      <c r="L169" s="305" t="s">
        <v>14</v>
      </c>
      <c r="M169" s="292" t="s">
        <v>15</v>
      </c>
      <c r="N169" s="294" t="s">
        <v>17</v>
      </c>
      <c r="O169" s="281" t="s">
        <v>64</v>
      </c>
      <c r="P169" s="305" t="s">
        <v>14</v>
      </c>
      <c r="Q169" s="292" t="s">
        <v>15</v>
      </c>
      <c r="R169" s="294" t="s">
        <v>17</v>
      </c>
      <c r="S169" s="281" t="s">
        <v>64</v>
      </c>
      <c r="T169" s="305" t="s">
        <v>14</v>
      </c>
      <c r="U169" s="292" t="s">
        <v>15</v>
      </c>
      <c r="V169" s="294" t="s">
        <v>17</v>
      </c>
      <c r="W169" s="281" t="s">
        <v>64</v>
      </c>
      <c r="X169" s="305" t="s">
        <v>14</v>
      </c>
      <c r="Y169" s="292" t="s">
        <v>15</v>
      </c>
      <c r="Z169" s="294" t="s">
        <v>17</v>
      </c>
      <c r="AA169" s="281" t="s">
        <v>64</v>
      </c>
      <c r="AB169" s="305" t="s">
        <v>14</v>
      </c>
      <c r="AC169" s="292" t="s">
        <v>15</v>
      </c>
      <c r="AD169" s="294" t="s">
        <v>17</v>
      </c>
      <c r="AE169" s="281" t="s">
        <v>64</v>
      </c>
      <c r="AF169" s="305" t="s">
        <v>14</v>
      </c>
      <c r="AG169" s="292" t="s">
        <v>15</v>
      </c>
      <c r="AH169" s="294" t="s">
        <v>17</v>
      </c>
      <c r="AI169" s="281" t="s">
        <v>64</v>
      </c>
      <c r="AJ169" s="305" t="s">
        <v>14</v>
      </c>
      <c r="AK169" s="292" t="s">
        <v>15</v>
      </c>
      <c r="AL169" s="294" t="s">
        <v>17</v>
      </c>
      <c r="AM169" s="281" t="s">
        <v>64</v>
      </c>
      <c r="AN169" s="305" t="s">
        <v>14</v>
      </c>
      <c r="AO169" s="292" t="s">
        <v>15</v>
      </c>
      <c r="AP169" s="294" t="s">
        <v>17</v>
      </c>
      <c r="AQ169" s="281" t="s">
        <v>64</v>
      </c>
    </row>
    <row r="170" spans="1:43" s="15" customFormat="1" ht="18" customHeight="1" thickBot="1">
      <c r="A170" s="267"/>
      <c r="B170" s="363"/>
      <c r="C170" s="364"/>
      <c r="D170" s="319"/>
      <c r="E170" s="356"/>
      <c r="F170" s="282"/>
      <c r="G170" s="306"/>
      <c r="H170" s="338"/>
      <c r="I170" s="338"/>
      <c r="J170" s="338"/>
      <c r="K170" s="340"/>
      <c r="L170" s="306"/>
      <c r="M170" s="293"/>
      <c r="N170" s="295"/>
      <c r="O170" s="282"/>
      <c r="P170" s="306"/>
      <c r="Q170" s="293"/>
      <c r="R170" s="295"/>
      <c r="S170" s="282"/>
      <c r="T170" s="306"/>
      <c r="U170" s="293"/>
      <c r="V170" s="295"/>
      <c r="W170" s="282"/>
      <c r="X170" s="306"/>
      <c r="Y170" s="293"/>
      <c r="Z170" s="295"/>
      <c r="AA170" s="282"/>
      <c r="AB170" s="306"/>
      <c r="AC170" s="293"/>
      <c r="AD170" s="295"/>
      <c r="AE170" s="282"/>
      <c r="AF170" s="306"/>
      <c r="AG170" s="293"/>
      <c r="AH170" s="295"/>
      <c r="AI170" s="282"/>
      <c r="AJ170" s="306"/>
      <c r="AK170" s="293"/>
      <c r="AL170" s="295"/>
      <c r="AM170" s="282"/>
      <c r="AN170" s="306"/>
      <c r="AO170" s="293"/>
      <c r="AP170" s="295"/>
      <c r="AQ170" s="282"/>
    </row>
    <row r="171" spans="1:43" s="15" customFormat="1" ht="18" customHeight="1" thickBot="1">
      <c r="A171" s="43" t="s">
        <v>126</v>
      </c>
      <c r="B171" s="351" t="s">
        <v>59</v>
      </c>
      <c r="C171" s="351"/>
      <c r="D171" s="352"/>
      <c r="E171" s="352"/>
      <c r="F171" s="192"/>
      <c r="G171" s="192"/>
      <c r="H171" s="352"/>
      <c r="I171" s="352"/>
      <c r="J171" s="352"/>
      <c r="K171" s="352"/>
      <c r="L171" s="352"/>
      <c r="M171" s="352"/>
      <c r="N171" s="352"/>
      <c r="O171" s="352"/>
      <c r="P171" s="352"/>
      <c r="Q171" s="352"/>
      <c r="R171" s="352"/>
      <c r="S171" s="352"/>
      <c r="T171" s="352"/>
      <c r="U171" s="352"/>
      <c r="V171" s="352"/>
      <c r="W171" s="352"/>
      <c r="X171" s="352"/>
      <c r="Y171" s="352"/>
      <c r="Z171" s="352"/>
      <c r="AA171" s="352"/>
      <c r="AB171" s="352"/>
      <c r="AC171" s="352"/>
      <c r="AD171" s="352"/>
      <c r="AE171" s="352"/>
      <c r="AF171" s="352"/>
      <c r="AG171" s="352"/>
      <c r="AH171" s="352"/>
      <c r="AI171" s="352"/>
      <c r="AJ171" s="352"/>
      <c r="AK171" s="352"/>
      <c r="AL171" s="352"/>
      <c r="AM171" s="352"/>
      <c r="AN171" s="352"/>
      <c r="AO171" s="352"/>
      <c r="AP171" s="352"/>
      <c r="AQ171" s="353"/>
    </row>
    <row r="172" spans="1:43" s="15" customFormat="1" ht="18" customHeight="1">
      <c r="A172" s="47" t="s">
        <v>20</v>
      </c>
      <c r="B172" s="177" t="s">
        <v>117</v>
      </c>
      <c r="C172" s="178"/>
      <c r="D172" s="193"/>
      <c r="E172" s="69">
        <v>2</v>
      </c>
      <c r="F172" s="75">
        <f>SumaECTS(L172:AQ172)</f>
        <v>2</v>
      </c>
      <c r="G172" s="76">
        <f aca="true" t="shared" si="22" ref="G172:G180">SUM(H172:K172)</f>
        <v>15</v>
      </c>
      <c r="H172" s="68">
        <f aca="true" t="shared" si="23" ref="H172:H184">IF(SUM(L172+P172+T172+X172+AB172+AF172+AJ172+AN172)=0,"",SUM(L172+P172+T172+X172+AB172+AF172+AJ172+AN172))</f>
        <v>10</v>
      </c>
      <c r="I172" s="68">
        <f aca="true" t="shared" si="24" ref="I172:I184">IF(SUM(M172+Q172+U172+Y172+AC172+AG172+AK172+AO172)=0,"",SUM(M172+Q172+U172+Y172+AC172+AG172+AK172+AO172))</f>
      </c>
      <c r="J172" s="68">
        <f aca="true" t="shared" si="25" ref="J172:J184">IF(SUM(N172+R172+V172+Z172+AD172+AH172+AL172+AP172)=0,"",SUM(N172+R172+V172+Z172+AD172+AH172+AL172+AP172))</f>
        <v>5</v>
      </c>
      <c r="K172" s="68">
        <f aca="true" t="shared" si="26" ref="K172:K184">IF(SUM(O172+S172+W172+AA172+AE172+AI172+AM172+AQ172)=0,"",SUM(O172+S172+W172+AA172+AE172+AI172+AM172+AQ172))</f>
      </c>
      <c r="L172" s="194"/>
      <c r="M172" s="170"/>
      <c r="N172" s="170"/>
      <c r="O172" s="166"/>
      <c r="P172" s="188"/>
      <c r="Q172" s="170"/>
      <c r="R172" s="170"/>
      <c r="S172" s="166"/>
      <c r="T172" s="188"/>
      <c r="U172" s="170"/>
      <c r="V172" s="170"/>
      <c r="W172" s="166"/>
      <c r="X172" s="188"/>
      <c r="Y172" s="170"/>
      <c r="Z172" s="170"/>
      <c r="AA172" s="166"/>
      <c r="AB172" s="155"/>
      <c r="AC172" s="152"/>
      <c r="AD172" s="152"/>
      <c r="AE172" s="66"/>
      <c r="AF172" s="155">
        <v>10</v>
      </c>
      <c r="AG172" s="152"/>
      <c r="AH172" s="152">
        <v>5</v>
      </c>
      <c r="AI172" s="66"/>
      <c r="AJ172" s="155"/>
      <c r="AK172" s="152"/>
      <c r="AL172" s="152"/>
      <c r="AM172" s="66"/>
      <c r="AN172" s="155"/>
      <c r="AO172" s="152"/>
      <c r="AP172" s="152"/>
      <c r="AQ172" s="66"/>
    </row>
    <row r="173" spans="1:43" s="15" customFormat="1" ht="18" customHeight="1">
      <c r="A173" s="73" t="s">
        <v>21</v>
      </c>
      <c r="B173" s="64" t="s">
        <v>118</v>
      </c>
      <c r="C173" s="156"/>
      <c r="D173" s="157">
        <v>1</v>
      </c>
      <c r="E173" s="158">
        <v>1</v>
      </c>
      <c r="F173" s="75">
        <f>SumaECTS(L173:AQ173)</f>
        <v>3</v>
      </c>
      <c r="G173" s="76">
        <f t="shared" si="22"/>
        <v>15</v>
      </c>
      <c r="H173" s="68">
        <f t="shared" si="23"/>
        <v>10</v>
      </c>
      <c r="I173" s="68">
        <f t="shared" si="24"/>
      </c>
      <c r="J173" s="68">
        <f t="shared" si="25"/>
        <v>5</v>
      </c>
      <c r="K173" s="68">
        <f t="shared" si="26"/>
      </c>
      <c r="L173" s="151"/>
      <c r="M173" s="152"/>
      <c r="N173" s="152"/>
      <c r="O173" s="66"/>
      <c r="P173" s="155"/>
      <c r="Q173" s="152"/>
      <c r="R173" s="152"/>
      <c r="S173" s="66"/>
      <c r="T173" s="155"/>
      <c r="U173" s="152"/>
      <c r="V173" s="152"/>
      <c r="W173" s="66"/>
      <c r="X173" s="155"/>
      <c r="Y173" s="152"/>
      <c r="Z173" s="152"/>
      <c r="AA173" s="66"/>
      <c r="AB173" s="155"/>
      <c r="AC173" s="152"/>
      <c r="AD173" s="152"/>
      <c r="AE173" s="66"/>
      <c r="AF173" s="154">
        <v>10</v>
      </c>
      <c r="AG173" s="152"/>
      <c r="AH173" s="152">
        <v>5</v>
      </c>
      <c r="AI173" s="66"/>
      <c r="AJ173" s="155"/>
      <c r="AK173" s="152"/>
      <c r="AL173" s="152"/>
      <c r="AM173" s="66"/>
      <c r="AN173" s="155"/>
      <c r="AO173" s="152"/>
      <c r="AP173" s="152"/>
      <c r="AQ173" s="66"/>
    </row>
    <row r="174" spans="1:43" s="15" customFormat="1" ht="18" customHeight="1">
      <c r="A174" s="47" t="s">
        <v>22</v>
      </c>
      <c r="B174" s="195" t="s">
        <v>119</v>
      </c>
      <c r="C174" s="196"/>
      <c r="D174" s="197"/>
      <c r="E174" s="198">
        <v>2</v>
      </c>
      <c r="F174" s="75">
        <f aca="true" t="shared" si="27" ref="F174:F184">SumaECTS(L174:AQ174)</f>
        <v>3</v>
      </c>
      <c r="G174" s="76">
        <f t="shared" si="22"/>
        <v>25</v>
      </c>
      <c r="H174" s="54">
        <f t="shared" si="23"/>
        <v>15</v>
      </c>
      <c r="I174" s="54">
        <f t="shared" si="24"/>
      </c>
      <c r="J174" s="54">
        <f t="shared" si="25"/>
        <v>10</v>
      </c>
      <c r="K174" s="54">
        <f t="shared" si="26"/>
      </c>
      <c r="L174" s="194"/>
      <c r="M174" s="152"/>
      <c r="N174" s="152"/>
      <c r="O174" s="166"/>
      <c r="P174" s="155"/>
      <c r="Q174" s="152"/>
      <c r="R174" s="152"/>
      <c r="S174" s="166"/>
      <c r="T174" s="155"/>
      <c r="U174" s="152"/>
      <c r="V174" s="152"/>
      <c r="W174" s="166"/>
      <c r="X174" s="155"/>
      <c r="Y174" s="152"/>
      <c r="Z174" s="152"/>
      <c r="AA174" s="166"/>
      <c r="AB174" s="155"/>
      <c r="AC174" s="152"/>
      <c r="AD174" s="152"/>
      <c r="AE174" s="166"/>
      <c r="AF174" s="155"/>
      <c r="AG174" s="152"/>
      <c r="AH174" s="152"/>
      <c r="AI174" s="166"/>
      <c r="AJ174" s="155">
        <v>15</v>
      </c>
      <c r="AK174" s="152"/>
      <c r="AL174" s="152">
        <v>10</v>
      </c>
      <c r="AM174" s="166"/>
      <c r="AN174" s="155"/>
      <c r="AO174" s="152"/>
      <c r="AP174" s="152"/>
      <c r="AQ174" s="166"/>
    </row>
    <row r="175" spans="1:43" s="15" customFormat="1" ht="18" customHeight="1">
      <c r="A175" s="73" t="s">
        <v>23</v>
      </c>
      <c r="B175" s="199" t="s">
        <v>112</v>
      </c>
      <c r="C175" s="200"/>
      <c r="D175" s="201">
        <v>1</v>
      </c>
      <c r="E175" s="69">
        <v>1</v>
      </c>
      <c r="F175" s="75">
        <f t="shared" si="27"/>
        <v>3</v>
      </c>
      <c r="G175" s="76">
        <f t="shared" si="22"/>
        <v>25</v>
      </c>
      <c r="H175" s="68">
        <f t="shared" si="23"/>
        <v>15</v>
      </c>
      <c r="I175" s="68">
        <f t="shared" si="24"/>
      </c>
      <c r="J175" s="68">
        <f t="shared" si="25"/>
        <v>10</v>
      </c>
      <c r="K175" s="68">
        <f t="shared" si="26"/>
      </c>
      <c r="L175" s="151"/>
      <c r="M175" s="152"/>
      <c r="N175" s="152"/>
      <c r="O175" s="66"/>
      <c r="P175" s="155"/>
      <c r="Q175" s="152"/>
      <c r="R175" s="152"/>
      <c r="S175" s="66"/>
      <c r="T175" s="155"/>
      <c r="U175" s="152"/>
      <c r="V175" s="152"/>
      <c r="W175" s="66"/>
      <c r="X175" s="155"/>
      <c r="Y175" s="152"/>
      <c r="Z175" s="152"/>
      <c r="AA175" s="66"/>
      <c r="AB175" s="155"/>
      <c r="AC175" s="152"/>
      <c r="AD175" s="152"/>
      <c r="AE175" s="66"/>
      <c r="AF175" s="155"/>
      <c r="AG175" s="152"/>
      <c r="AH175" s="152"/>
      <c r="AI175" s="66"/>
      <c r="AJ175" s="154">
        <v>15</v>
      </c>
      <c r="AK175" s="152"/>
      <c r="AL175" s="152">
        <v>10</v>
      </c>
      <c r="AM175" s="66"/>
      <c r="AN175" s="155"/>
      <c r="AO175" s="152"/>
      <c r="AP175" s="152"/>
      <c r="AQ175" s="66"/>
    </row>
    <row r="176" spans="1:43" s="15" customFormat="1" ht="18" customHeight="1">
      <c r="A176" s="47" t="s">
        <v>24</v>
      </c>
      <c r="B176" s="199" t="s">
        <v>114</v>
      </c>
      <c r="C176" s="200"/>
      <c r="D176" s="201"/>
      <c r="E176" s="69">
        <v>2</v>
      </c>
      <c r="F176" s="75">
        <f t="shared" si="27"/>
        <v>3</v>
      </c>
      <c r="G176" s="76">
        <f t="shared" si="22"/>
        <v>25</v>
      </c>
      <c r="H176" s="68">
        <f t="shared" si="23"/>
        <v>15</v>
      </c>
      <c r="I176" s="68">
        <f t="shared" si="24"/>
      </c>
      <c r="J176" s="68">
        <f t="shared" si="25"/>
        <v>10</v>
      </c>
      <c r="K176" s="68">
        <f t="shared" si="26"/>
      </c>
      <c r="L176" s="151"/>
      <c r="M176" s="152"/>
      <c r="N176" s="152"/>
      <c r="O176" s="66"/>
      <c r="P176" s="155"/>
      <c r="Q176" s="152"/>
      <c r="R176" s="152"/>
      <c r="S176" s="66"/>
      <c r="T176" s="155"/>
      <c r="U176" s="152"/>
      <c r="V176" s="152"/>
      <c r="W176" s="66"/>
      <c r="X176" s="155"/>
      <c r="Y176" s="152"/>
      <c r="Z176" s="152"/>
      <c r="AA176" s="66"/>
      <c r="AB176" s="155"/>
      <c r="AC176" s="152"/>
      <c r="AD176" s="152"/>
      <c r="AE176" s="66"/>
      <c r="AF176" s="155"/>
      <c r="AG176" s="152"/>
      <c r="AH176" s="152"/>
      <c r="AI176" s="66"/>
      <c r="AJ176" s="155">
        <v>15</v>
      </c>
      <c r="AK176" s="152"/>
      <c r="AL176" s="152">
        <v>10</v>
      </c>
      <c r="AM176" s="66"/>
      <c r="AN176" s="155"/>
      <c r="AO176" s="152"/>
      <c r="AP176" s="152"/>
      <c r="AQ176" s="66"/>
    </row>
    <row r="177" spans="1:43" s="15" customFormat="1" ht="18" customHeight="1">
      <c r="A177" s="73" t="s">
        <v>46</v>
      </c>
      <c r="B177" s="199" t="s">
        <v>120</v>
      </c>
      <c r="C177" s="200"/>
      <c r="D177" s="201"/>
      <c r="E177" s="69">
        <v>2</v>
      </c>
      <c r="F177" s="75">
        <f t="shared" si="27"/>
        <v>3</v>
      </c>
      <c r="G177" s="76">
        <f t="shared" si="22"/>
        <v>25</v>
      </c>
      <c r="H177" s="68">
        <f t="shared" si="23"/>
        <v>10</v>
      </c>
      <c r="I177" s="68">
        <f t="shared" si="24"/>
        <v>5</v>
      </c>
      <c r="J177" s="68">
        <f t="shared" si="25"/>
        <v>10</v>
      </c>
      <c r="K177" s="68">
        <f t="shared" si="26"/>
      </c>
      <c r="L177" s="151"/>
      <c r="M177" s="152"/>
      <c r="N177" s="152"/>
      <c r="O177" s="66"/>
      <c r="P177" s="155"/>
      <c r="Q177" s="152"/>
      <c r="R177" s="152"/>
      <c r="S177" s="66"/>
      <c r="T177" s="155"/>
      <c r="U177" s="152"/>
      <c r="V177" s="152"/>
      <c r="W177" s="66"/>
      <c r="X177" s="155"/>
      <c r="Y177" s="152"/>
      <c r="Z177" s="152"/>
      <c r="AA177" s="66"/>
      <c r="AB177" s="155"/>
      <c r="AC177" s="152"/>
      <c r="AD177" s="152"/>
      <c r="AE177" s="66"/>
      <c r="AF177" s="155"/>
      <c r="AG177" s="152"/>
      <c r="AH177" s="152"/>
      <c r="AI177" s="66"/>
      <c r="AJ177" s="155">
        <v>10</v>
      </c>
      <c r="AK177" s="152">
        <v>5</v>
      </c>
      <c r="AL177" s="152"/>
      <c r="AM177" s="66"/>
      <c r="AN177" s="155"/>
      <c r="AO177" s="152"/>
      <c r="AP177" s="152">
        <v>10</v>
      </c>
      <c r="AQ177" s="66"/>
    </row>
    <row r="178" spans="1:43" s="15" customFormat="1" ht="18" customHeight="1">
      <c r="A178" s="47" t="s">
        <v>47</v>
      </c>
      <c r="B178" s="177" t="s">
        <v>113</v>
      </c>
      <c r="C178" s="202"/>
      <c r="D178" s="203">
        <v>1</v>
      </c>
      <c r="E178" s="159">
        <v>1</v>
      </c>
      <c r="F178" s="75">
        <f t="shared" si="27"/>
        <v>3</v>
      </c>
      <c r="G178" s="76">
        <f t="shared" si="22"/>
        <v>25</v>
      </c>
      <c r="H178" s="68">
        <f t="shared" si="23"/>
        <v>15</v>
      </c>
      <c r="I178" s="68">
        <f t="shared" si="24"/>
      </c>
      <c r="J178" s="68">
        <f t="shared" si="25"/>
        <v>10</v>
      </c>
      <c r="K178" s="68">
        <f t="shared" si="26"/>
      </c>
      <c r="L178" s="151"/>
      <c r="M178" s="152"/>
      <c r="N178" s="152"/>
      <c r="O178" s="66"/>
      <c r="P178" s="155"/>
      <c r="Q178" s="152"/>
      <c r="R178" s="152"/>
      <c r="S178" s="66"/>
      <c r="T178" s="155"/>
      <c r="U178" s="152"/>
      <c r="V178" s="152"/>
      <c r="W178" s="66"/>
      <c r="X178" s="155"/>
      <c r="Y178" s="152"/>
      <c r="Z178" s="152"/>
      <c r="AA178" s="66"/>
      <c r="AB178" s="155"/>
      <c r="AC178" s="152"/>
      <c r="AD178" s="152"/>
      <c r="AE178" s="66"/>
      <c r="AF178" s="155"/>
      <c r="AG178" s="152"/>
      <c r="AH178" s="152"/>
      <c r="AI178" s="66"/>
      <c r="AJ178" s="154">
        <v>15</v>
      </c>
      <c r="AK178" s="152"/>
      <c r="AL178" s="152"/>
      <c r="AM178" s="66"/>
      <c r="AN178" s="155"/>
      <c r="AO178" s="152"/>
      <c r="AP178" s="152">
        <v>10</v>
      </c>
      <c r="AQ178" s="66"/>
    </row>
    <row r="179" spans="1:43" s="15" customFormat="1" ht="18" customHeight="1">
      <c r="A179" s="73" t="s">
        <v>48</v>
      </c>
      <c r="B179" s="64" t="s">
        <v>121</v>
      </c>
      <c r="C179" s="156"/>
      <c r="D179" s="157">
        <v>1</v>
      </c>
      <c r="E179" s="159">
        <v>2</v>
      </c>
      <c r="F179" s="75">
        <f t="shared" si="27"/>
        <v>2</v>
      </c>
      <c r="G179" s="76">
        <f t="shared" si="22"/>
        <v>15</v>
      </c>
      <c r="H179" s="68">
        <f t="shared" si="23"/>
        <v>5</v>
      </c>
      <c r="I179" s="68">
        <f t="shared" si="24"/>
        <v>5</v>
      </c>
      <c r="J179" s="68">
        <f t="shared" si="25"/>
      </c>
      <c r="K179" s="68">
        <f t="shared" si="26"/>
        <v>5</v>
      </c>
      <c r="L179" s="151"/>
      <c r="M179" s="152"/>
      <c r="N179" s="152"/>
      <c r="O179" s="66"/>
      <c r="P179" s="155"/>
      <c r="Q179" s="152"/>
      <c r="R179" s="152"/>
      <c r="S179" s="66"/>
      <c r="T179" s="155"/>
      <c r="U179" s="152"/>
      <c r="V179" s="152"/>
      <c r="W179" s="66"/>
      <c r="X179" s="155"/>
      <c r="Y179" s="152"/>
      <c r="Z179" s="152"/>
      <c r="AA179" s="66"/>
      <c r="AB179" s="155"/>
      <c r="AC179" s="152"/>
      <c r="AD179" s="152"/>
      <c r="AE179" s="66"/>
      <c r="AF179" s="155"/>
      <c r="AG179" s="152"/>
      <c r="AH179" s="152"/>
      <c r="AI179" s="66"/>
      <c r="AJ179" s="155"/>
      <c r="AK179" s="152"/>
      <c r="AL179" s="152"/>
      <c r="AM179" s="66"/>
      <c r="AN179" s="154">
        <v>5</v>
      </c>
      <c r="AO179" s="152">
        <v>5</v>
      </c>
      <c r="AP179" s="204"/>
      <c r="AQ179" s="66">
        <v>5</v>
      </c>
    </row>
    <row r="180" spans="1:43" s="15" customFormat="1" ht="18" customHeight="1">
      <c r="A180" s="47" t="s">
        <v>49</v>
      </c>
      <c r="B180" s="205" t="s">
        <v>122</v>
      </c>
      <c r="C180" s="206"/>
      <c r="D180" s="157"/>
      <c r="E180" s="159">
        <v>2</v>
      </c>
      <c r="F180" s="75">
        <f t="shared" si="27"/>
        <v>2</v>
      </c>
      <c r="G180" s="76">
        <f t="shared" si="22"/>
        <v>30</v>
      </c>
      <c r="H180" s="68">
        <f t="shared" si="23"/>
        <v>10</v>
      </c>
      <c r="I180" s="68">
        <f t="shared" si="24"/>
      </c>
      <c r="J180" s="68">
        <f t="shared" si="25"/>
        <v>20</v>
      </c>
      <c r="K180" s="68">
        <f t="shared" si="26"/>
      </c>
      <c r="L180" s="151"/>
      <c r="M180" s="152"/>
      <c r="N180" s="152"/>
      <c r="O180" s="66"/>
      <c r="P180" s="155"/>
      <c r="Q180" s="152"/>
      <c r="R180" s="152"/>
      <c r="S180" s="66"/>
      <c r="T180" s="155"/>
      <c r="U180" s="152"/>
      <c r="V180" s="152"/>
      <c r="W180" s="66"/>
      <c r="X180" s="155"/>
      <c r="Y180" s="152"/>
      <c r="Z180" s="152"/>
      <c r="AA180" s="66"/>
      <c r="AB180" s="155"/>
      <c r="AC180" s="152"/>
      <c r="AD180" s="152"/>
      <c r="AE180" s="66"/>
      <c r="AF180" s="155"/>
      <c r="AG180" s="152"/>
      <c r="AH180" s="152"/>
      <c r="AI180" s="66"/>
      <c r="AJ180" s="155"/>
      <c r="AK180" s="152"/>
      <c r="AL180" s="152"/>
      <c r="AM180" s="66"/>
      <c r="AN180" s="155">
        <v>10</v>
      </c>
      <c r="AO180" s="152"/>
      <c r="AP180" s="152">
        <v>20</v>
      </c>
      <c r="AQ180" s="66"/>
    </row>
    <row r="181" spans="1:43" s="15" customFormat="1" ht="18" customHeight="1">
      <c r="A181" s="73" t="s">
        <v>50</v>
      </c>
      <c r="B181" s="199" t="s">
        <v>116</v>
      </c>
      <c r="C181" s="200"/>
      <c r="D181" s="201"/>
      <c r="E181" s="69">
        <v>3</v>
      </c>
      <c r="F181" s="75">
        <f t="shared" si="27"/>
        <v>3</v>
      </c>
      <c r="G181" s="76">
        <f>SUM(H181:K181)</f>
        <v>25</v>
      </c>
      <c r="H181" s="68">
        <f t="shared" si="23"/>
        <v>10</v>
      </c>
      <c r="I181" s="68">
        <f t="shared" si="24"/>
      </c>
      <c r="J181" s="68">
        <f t="shared" si="25"/>
        <v>10</v>
      </c>
      <c r="K181" s="68">
        <f t="shared" si="26"/>
        <v>5</v>
      </c>
      <c r="L181" s="151"/>
      <c r="M181" s="152"/>
      <c r="N181" s="152"/>
      <c r="O181" s="66"/>
      <c r="P181" s="155"/>
      <c r="Q181" s="152"/>
      <c r="R181" s="152"/>
      <c r="S181" s="66"/>
      <c r="T181" s="155"/>
      <c r="U181" s="152"/>
      <c r="V181" s="152"/>
      <c r="W181" s="66"/>
      <c r="X181" s="155"/>
      <c r="Y181" s="152"/>
      <c r="Z181" s="152"/>
      <c r="AA181" s="66"/>
      <c r="AB181" s="155"/>
      <c r="AC181" s="152"/>
      <c r="AD181" s="152"/>
      <c r="AE181" s="66"/>
      <c r="AF181" s="155"/>
      <c r="AG181" s="152"/>
      <c r="AH181" s="152"/>
      <c r="AI181" s="66"/>
      <c r="AJ181" s="155"/>
      <c r="AK181" s="152"/>
      <c r="AL181" s="152"/>
      <c r="AM181" s="66"/>
      <c r="AN181" s="155">
        <v>10</v>
      </c>
      <c r="AO181" s="152"/>
      <c r="AP181" s="152">
        <v>10</v>
      </c>
      <c r="AQ181" s="66">
        <v>5</v>
      </c>
    </row>
    <row r="182" spans="1:43" s="15" customFormat="1" ht="18" customHeight="1">
      <c r="A182" s="47" t="s">
        <v>88</v>
      </c>
      <c r="B182" s="177" t="s">
        <v>123</v>
      </c>
      <c r="C182" s="202"/>
      <c r="D182" s="203"/>
      <c r="E182" s="159">
        <v>2</v>
      </c>
      <c r="F182" s="75">
        <f t="shared" si="27"/>
        <v>2</v>
      </c>
      <c r="G182" s="76">
        <f>SUM(H182:K182)</f>
        <v>15</v>
      </c>
      <c r="H182" s="68">
        <f t="shared" si="23"/>
        <v>10</v>
      </c>
      <c r="I182" s="68">
        <f t="shared" si="24"/>
      </c>
      <c r="J182" s="68">
        <f t="shared" si="25"/>
      </c>
      <c r="K182" s="68">
        <f t="shared" si="26"/>
        <v>5</v>
      </c>
      <c r="L182" s="151"/>
      <c r="M182" s="152"/>
      <c r="N182" s="152"/>
      <c r="O182" s="66"/>
      <c r="P182" s="155"/>
      <c r="Q182" s="152"/>
      <c r="R182" s="152"/>
      <c r="S182" s="66"/>
      <c r="T182" s="155"/>
      <c r="U182" s="152"/>
      <c r="V182" s="152"/>
      <c r="W182" s="66"/>
      <c r="X182" s="155"/>
      <c r="Y182" s="152"/>
      <c r="Z182" s="152"/>
      <c r="AA182" s="66"/>
      <c r="AB182" s="155"/>
      <c r="AC182" s="152"/>
      <c r="AD182" s="152"/>
      <c r="AE182" s="66"/>
      <c r="AF182" s="155">
        <v>10</v>
      </c>
      <c r="AG182" s="152"/>
      <c r="AH182" s="152"/>
      <c r="AI182" s="66">
        <v>5</v>
      </c>
      <c r="AJ182" s="155"/>
      <c r="AK182" s="152"/>
      <c r="AL182" s="152"/>
      <c r="AM182" s="66"/>
      <c r="AN182" s="155"/>
      <c r="AO182" s="152"/>
      <c r="AP182" s="152"/>
      <c r="AQ182" s="66"/>
    </row>
    <row r="183" spans="1:43" s="15" customFormat="1" ht="18" customHeight="1">
      <c r="A183" s="73" t="s">
        <v>89</v>
      </c>
      <c r="B183" s="64" t="s">
        <v>124</v>
      </c>
      <c r="C183" s="156"/>
      <c r="D183" s="157"/>
      <c r="E183" s="159">
        <v>1</v>
      </c>
      <c r="F183" s="75">
        <f t="shared" si="27"/>
        <v>1</v>
      </c>
      <c r="G183" s="76">
        <f>SUM(H183:K183)</f>
        <v>10</v>
      </c>
      <c r="H183" s="68">
        <f t="shared" si="23"/>
      </c>
      <c r="I183" s="68">
        <f t="shared" si="24"/>
      </c>
      <c r="J183" s="68">
        <f t="shared" si="25"/>
      </c>
      <c r="K183" s="68">
        <f t="shared" si="26"/>
        <v>10</v>
      </c>
      <c r="L183" s="151"/>
      <c r="M183" s="152"/>
      <c r="N183" s="152"/>
      <c r="O183" s="66"/>
      <c r="P183" s="155"/>
      <c r="Q183" s="152"/>
      <c r="R183" s="152"/>
      <c r="S183" s="66"/>
      <c r="T183" s="155"/>
      <c r="U183" s="152"/>
      <c r="V183" s="152"/>
      <c r="W183" s="66"/>
      <c r="X183" s="155"/>
      <c r="Y183" s="152"/>
      <c r="Z183" s="152"/>
      <c r="AA183" s="66"/>
      <c r="AB183" s="155"/>
      <c r="AC183" s="152"/>
      <c r="AD183" s="152"/>
      <c r="AE183" s="66"/>
      <c r="AF183" s="155"/>
      <c r="AG183" s="152"/>
      <c r="AH183" s="152"/>
      <c r="AI183" s="66"/>
      <c r="AJ183" s="155"/>
      <c r="AK183" s="152"/>
      <c r="AL183" s="152"/>
      <c r="AM183" s="66">
        <v>10</v>
      </c>
      <c r="AN183" s="155"/>
      <c r="AO183" s="152"/>
      <c r="AP183" s="152"/>
      <c r="AQ183" s="66"/>
    </row>
    <row r="184" spans="1:43" s="15" customFormat="1" ht="18" customHeight="1">
      <c r="A184" s="47" t="s">
        <v>90</v>
      </c>
      <c r="B184" s="205" t="s">
        <v>125</v>
      </c>
      <c r="C184" s="206"/>
      <c r="D184" s="157"/>
      <c r="E184" s="159">
        <v>2</v>
      </c>
      <c r="F184" s="75">
        <f t="shared" si="27"/>
        <v>15</v>
      </c>
      <c r="G184" s="76">
        <f>SUM(H184:K184)</f>
        <v>10</v>
      </c>
      <c r="H184" s="68">
        <f t="shared" si="23"/>
      </c>
      <c r="I184" s="68">
        <f t="shared" si="24"/>
      </c>
      <c r="J184" s="68">
        <f t="shared" si="25"/>
      </c>
      <c r="K184" s="68">
        <f t="shared" si="26"/>
        <v>10</v>
      </c>
      <c r="L184" s="151"/>
      <c r="M184" s="152"/>
      <c r="N184" s="152"/>
      <c r="O184" s="66"/>
      <c r="P184" s="155"/>
      <c r="Q184" s="152"/>
      <c r="R184" s="152"/>
      <c r="S184" s="66"/>
      <c r="T184" s="155"/>
      <c r="U184" s="152"/>
      <c r="V184" s="152"/>
      <c r="W184" s="66"/>
      <c r="X184" s="155"/>
      <c r="Y184" s="152"/>
      <c r="Z184" s="152"/>
      <c r="AA184" s="66"/>
      <c r="AB184" s="155"/>
      <c r="AC184" s="152"/>
      <c r="AD184" s="152"/>
      <c r="AE184" s="66"/>
      <c r="AF184" s="155"/>
      <c r="AG184" s="152"/>
      <c r="AH184" s="152"/>
      <c r="AI184" s="66"/>
      <c r="AJ184" s="155"/>
      <c r="AK184" s="152"/>
      <c r="AL184" s="152"/>
      <c r="AM184" s="66">
        <v>5</v>
      </c>
      <c r="AN184" s="155"/>
      <c r="AO184" s="152"/>
      <c r="AP184" s="152"/>
      <c r="AQ184" s="66">
        <v>5</v>
      </c>
    </row>
    <row r="185" spans="1:43" s="15" customFormat="1" ht="18" customHeight="1">
      <c r="A185" s="73"/>
      <c r="B185" s="64"/>
      <c r="C185" s="156"/>
      <c r="D185" s="157"/>
      <c r="E185" s="159"/>
      <c r="F185" s="75"/>
      <c r="G185" s="76"/>
      <c r="H185" s="68"/>
      <c r="I185" s="68"/>
      <c r="J185" s="68"/>
      <c r="K185" s="68"/>
      <c r="L185" s="151"/>
      <c r="M185" s="152"/>
      <c r="N185" s="152"/>
      <c r="O185" s="66"/>
      <c r="P185" s="155"/>
      <c r="Q185" s="152"/>
      <c r="R185" s="152"/>
      <c r="S185" s="66"/>
      <c r="T185" s="155"/>
      <c r="U185" s="152"/>
      <c r="V185" s="152"/>
      <c r="W185" s="66"/>
      <c r="X185" s="155"/>
      <c r="Y185" s="152"/>
      <c r="Z185" s="152"/>
      <c r="AA185" s="66"/>
      <c r="AB185" s="155"/>
      <c r="AC185" s="152"/>
      <c r="AD185" s="152"/>
      <c r="AE185" s="66"/>
      <c r="AF185" s="155"/>
      <c r="AG185" s="152"/>
      <c r="AH185" s="152"/>
      <c r="AI185" s="66"/>
      <c r="AJ185" s="155"/>
      <c r="AK185" s="152"/>
      <c r="AL185" s="152"/>
      <c r="AM185" s="66"/>
      <c r="AN185" s="155"/>
      <c r="AO185" s="152"/>
      <c r="AP185" s="152"/>
      <c r="AQ185" s="66"/>
    </row>
    <row r="186" spans="1:43" s="15" customFormat="1" ht="18" customHeight="1" thickBot="1">
      <c r="A186" s="73"/>
      <c r="B186" s="64"/>
      <c r="C186" s="150"/>
      <c r="D186" s="160"/>
      <c r="E186" s="170"/>
      <c r="F186" s="166"/>
      <c r="G186" s="207"/>
      <c r="H186" s="68"/>
      <c r="I186" s="208"/>
      <c r="J186" s="208"/>
      <c r="K186" s="208"/>
      <c r="L186" s="189"/>
      <c r="M186" s="190"/>
      <c r="N186" s="190"/>
      <c r="O186" s="171"/>
      <c r="P186" s="191"/>
      <c r="Q186" s="190"/>
      <c r="R186" s="190"/>
      <c r="S186" s="171"/>
      <c r="T186" s="191"/>
      <c r="U186" s="190"/>
      <c r="V186" s="190"/>
      <c r="W186" s="171"/>
      <c r="X186" s="191"/>
      <c r="Y186" s="190"/>
      <c r="Z186" s="190"/>
      <c r="AA186" s="171"/>
      <c r="AB186" s="191"/>
      <c r="AC186" s="190"/>
      <c r="AD186" s="190"/>
      <c r="AE186" s="171"/>
      <c r="AF186" s="191"/>
      <c r="AG186" s="190"/>
      <c r="AH186" s="190"/>
      <c r="AI186" s="171"/>
      <c r="AJ186" s="191"/>
      <c r="AK186" s="190"/>
      <c r="AL186" s="190"/>
      <c r="AM186" s="171"/>
      <c r="AN186" s="191"/>
      <c r="AO186" s="190"/>
      <c r="AP186" s="190"/>
      <c r="AQ186" s="171"/>
    </row>
    <row r="187" spans="1:43" s="15" customFormat="1" ht="18" customHeight="1" thickTop="1">
      <c r="A187" s="92"/>
      <c r="B187" s="258" t="s">
        <v>25</v>
      </c>
      <c r="C187" s="259"/>
      <c r="D187" s="348">
        <f aca="true" t="shared" si="28" ref="D187:AQ187">SUM(D172:D186)</f>
        <v>4</v>
      </c>
      <c r="E187" s="346">
        <f t="shared" si="28"/>
        <v>23</v>
      </c>
      <c r="F187" s="341">
        <f t="shared" si="28"/>
        <v>45</v>
      </c>
      <c r="G187" s="344">
        <f t="shared" si="28"/>
        <v>260</v>
      </c>
      <c r="H187" s="346">
        <f t="shared" si="28"/>
        <v>125</v>
      </c>
      <c r="I187" s="346">
        <f t="shared" si="28"/>
        <v>10</v>
      </c>
      <c r="J187" s="346">
        <f t="shared" si="28"/>
        <v>90</v>
      </c>
      <c r="K187" s="341">
        <f t="shared" si="28"/>
        <v>35</v>
      </c>
      <c r="L187" s="93">
        <f t="shared" si="28"/>
        <v>0</v>
      </c>
      <c r="M187" s="94">
        <f t="shared" si="28"/>
        <v>0</v>
      </c>
      <c r="N187" s="94">
        <f t="shared" si="28"/>
        <v>0</v>
      </c>
      <c r="O187" s="96">
        <f t="shared" si="28"/>
        <v>0</v>
      </c>
      <c r="P187" s="93">
        <f t="shared" si="28"/>
        <v>0</v>
      </c>
      <c r="Q187" s="94">
        <f t="shared" si="28"/>
        <v>0</v>
      </c>
      <c r="R187" s="94">
        <f t="shared" si="28"/>
        <v>0</v>
      </c>
      <c r="S187" s="96">
        <f t="shared" si="28"/>
        <v>0</v>
      </c>
      <c r="T187" s="93">
        <f t="shared" si="28"/>
        <v>0</v>
      </c>
      <c r="U187" s="94">
        <f t="shared" si="28"/>
        <v>0</v>
      </c>
      <c r="V187" s="94">
        <f t="shared" si="28"/>
        <v>0</v>
      </c>
      <c r="W187" s="96">
        <f t="shared" si="28"/>
        <v>0</v>
      </c>
      <c r="X187" s="93">
        <f>SUM(X172:X186)</f>
        <v>0</v>
      </c>
      <c r="Y187" s="94">
        <f>SUM(Y172:Y186)</f>
        <v>0</v>
      </c>
      <c r="Z187" s="94">
        <f>SUM(Z172:Z186)</f>
        <v>0</v>
      </c>
      <c r="AA187" s="96">
        <f>SUM(AA172:AA186)</f>
        <v>0</v>
      </c>
      <c r="AB187" s="93">
        <f t="shared" si="28"/>
        <v>0</v>
      </c>
      <c r="AC187" s="94">
        <f t="shared" si="28"/>
        <v>0</v>
      </c>
      <c r="AD187" s="94">
        <f t="shared" si="28"/>
        <v>0</v>
      </c>
      <c r="AE187" s="96">
        <f t="shared" si="28"/>
        <v>0</v>
      </c>
      <c r="AF187" s="93">
        <f t="shared" si="28"/>
        <v>30</v>
      </c>
      <c r="AG187" s="94">
        <f t="shared" si="28"/>
        <v>0</v>
      </c>
      <c r="AH187" s="94">
        <f t="shared" si="28"/>
        <v>10</v>
      </c>
      <c r="AI187" s="96">
        <f t="shared" si="28"/>
        <v>5</v>
      </c>
      <c r="AJ187" s="93">
        <f t="shared" si="28"/>
        <v>70</v>
      </c>
      <c r="AK187" s="94">
        <f t="shared" si="28"/>
        <v>5</v>
      </c>
      <c r="AL187" s="94">
        <f t="shared" si="28"/>
        <v>30</v>
      </c>
      <c r="AM187" s="96">
        <f t="shared" si="28"/>
        <v>15</v>
      </c>
      <c r="AN187" s="93">
        <f t="shared" si="28"/>
        <v>25</v>
      </c>
      <c r="AO187" s="94">
        <f t="shared" si="28"/>
        <v>5</v>
      </c>
      <c r="AP187" s="94">
        <f t="shared" si="28"/>
        <v>50</v>
      </c>
      <c r="AQ187" s="96">
        <f t="shared" si="28"/>
        <v>15</v>
      </c>
    </row>
    <row r="188" spans="1:45" s="15" customFormat="1" ht="18" customHeight="1" thickBot="1">
      <c r="A188" s="98"/>
      <c r="B188" s="260"/>
      <c r="C188" s="261"/>
      <c r="D188" s="349"/>
      <c r="E188" s="350"/>
      <c r="F188" s="343"/>
      <c r="G188" s="345"/>
      <c r="H188" s="347"/>
      <c r="I188" s="347"/>
      <c r="J188" s="347"/>
      <c r="K188" s="342"/>
      <c r="L188" s="99"/>
      <c r="M188" s="100">
        <f>SUM(L187:O187)</f>
        <v>0</v>
      </c>
      <c r="N188" s="100"/>
      <c r="O188" s="101"/>
      <c r="P188" s="99"/>
      <c r="Q188" s="100">
        <f>SUM(P187:S187)</f>
        <v>0</v>
      </c>
      <c r="R188" s="100"/>
      <c r="S188" s="101"/>
      <c r="T188" s="283">
        <f>SUM(T187:W187)</f>
        <v>0</v>
      </c>
      <c r="U188" s="284"/>
      <c r="V188" s="284"/>
      <c r="W188" s="285"/>
      <c r="X188" s="283">
        <f>SUM(X187:AA187)</f>
        <v>0</v>
      </c>
      <c r="Y188" s="284"/>
      <c r="Z188" s="284"/>
      <c r="AA188" s="285"/>
      <c r="AB188" s="283">
        <f>SUM(AB187:AE187)</f>
        <v>0</v>
      </c>
      <c r="AC188" s="284"/>
      <c r="AD188" s="284"/>
      <c r="AE188" s="285"/>
      <c r="AF188" s="283">
        <f>SUM(AF187:AI187)</f>
        <v>45</v>
      </c>
      <c r="AG188" s="284"/>
      <c r="AH188" s="284"/>
      <c r="AI188" s="285"/>
      <c r="AJ188" s="283">
        <f>SUM(AJ187:AM187)</f>
        <v>120</v>
      </c>
      <c r="AK188" s="284"/>
      <c r="AL188" s="284"/>
      <c r="AM188" s="285"/>
      <c r="AN188" s="283">
        <f>SUM(AN187:AQ187)</f>
        <v>95</v>
      </c>
      <c r="AO188" s="284"/>
      <c r="AP188" s="284"/>
      <c r="AQ188" s="285"/>
      <c r="AS188" s="15">
        <f>SUM(L188:AQ188)</f>
        <v>260</v>
      </c>
    </row>
    <row r="189" spans="1:43" s="15" customFormat="1" ht="18" customHeight="1">
      <c r="A189" s="314" t="s">
        <v>60</v>
      </c>
      <c r="B189" s="315"/>
      <c r="C189" s="316"/>
      <c r="D189" s="317" t="s">
        <v>12</v>
      </c>
      <c r="E189" s="320" t="s">
        <v>13</v>
      </c>
      <c r="F189" s="281" t="s">
        <v>66</v>
      </c>
      <c r="G189" s="335" t="s">
        <v>10</v>
      </c>
      <c r="H189" s="337" t="s">
        <v>14</v>
      </c>
      <c r="I189" s="337" t="s">
        <v>15</v>
      </c>
      <c r="J189" s="337" t="s">
        <v>16</v>
      </c>
      <c r="K189" s="339" t="s">
        <v>58</v>
      </c>
      <c r="L189" s="302" t="s">
        <v>193</v>
      </c>
      <c r="M189" s="303"/>
      <c r="N189" s="303"/>
      <c r="O189" s="304"/>
      <c r="P189" s="302" t="s">
        <v>194</v>
      </c>
      <c r="Q189" s="303"/>
      <c r="R189" s="303"/>
      <c r="S189" s="304"/>
      <c r="T189" s="302" t="s">
        <v>195</v>
      </c>
      <c r="U189" s="303"/>
      <c r="V189" s="303"/>
      <c r="W189" s="304"/>
      <c r="X189" s="268" t="s">
        <v>196</v>
      </c>
      <c r="Y189" s="269"/>
      <c r="Z189" s="269"/>
      <c r="AA189" s="270"/>
      <c r="AB189" s="268" t="s">
        <v>197</v>
      </c>
      <c r="AC189" s="269"/>
      <c r="AD189" s="269"/>
      <c r="AE189" s="270"/>
      <c r="AF189" s="268" t="s">
        <v>198</v>
      </c>
      <c r="AG189" s="269"/>
      <c r="AH189" s="269"/>
      <c r="AI189" s="270"/>
      <c r="AJ189" s="268" t="s">
        <v>199</v>
      </c>
      <c r="AK189" s="269"/>
      <c r="AL189" s="269"/>
      <c r="AM189" s="270"/>
      <c r="AN189" s="302" t="s">
        <v>200</v>
      </c>
      <c r="AO189" s="303"/>
      <c r="AP189" s="303"/>
      <c r="AQ189" s="304"/>
    </row>
    <row r="190" spans="1:43" s="15" customFormat="1" ht="18" customHeight="1">
      <c r="A190" s="314"/>
      <c r="B190" s="315"/>
      <c r="C190" s="316"/>
      <c r="D190" s="318"/>
      <c r="E190" s="320"/>
      <c r="F190" s="321"/>
      <c r="G190" s="335"/>
      <c r="H190" s="337"/>
      <c r="I190" s="337"/>
      <c r="J190" s="337"/>
      <c r="K190" s="339"/>
      <c r="L190" s="305" t="s">
        <v>14</v>
      </c>
      <c r="M190" s="292" t="s">
        <v>15</v>
      </c>
      <c r="N190" s="294" t="s">
        <v>17</v>
      </c>
      <c r="O190" s="281" t="s">
        <v>64</v>
      </c>
      <c r="P190" s="305" t="s">
        <v>14</v>
      </c>
      <c r="Q190" s="292" t="s">
        <v>15</v>
      </c>
      <c r="R190" s="294" t="s">
        <v>17</v>
      </c>
      <c r="S190" s="281" t="s">
        <v>64</v>
      </c>
      <c r="T190" s="305" t="s">
        <v>14</v>
      </c>
      <c r="U190" s="292" t="s">
        <v>15</v>
      </c>
      <c r="V190" s="294" t="s">
        <v>17</v>
      </c>
      <c r="W190" s="281" t="s">
        <v>64</v>
      </c>
      <c r="X190" s="305" t="s">
        <v>14</v>
      </c>
      <c r="Y190" s="292" t="s">
        <v>15</v>
      </c>
      <c r="Z190" s="294" t="s">
        <v>17</v>
      </c>
      <c r="AA190" s="281" t="s">
        <v>64</v>
      </c>
      <c r="AB190" s="305" t="s">
        <v>14</v>
      </c>
      <c r="AC190" s="292" t="s">
        <v>15</v>
      </c>
      <c r="AD190" s="294" t="s">
        <v>17</v>
      </c>
      <c r="AE190" s="281" t="s">
        <v>64</v>
      </c>
      <c r="AF190" s="305" t="s">
        <v>14</v>
      </c>
      <c r="AG190" s="292" t="s">
        <v>15</v>
      </c>
      <c r="AH190" s="294" t="s">
        <v>17</v>
      </c>
      <c r="AI190" s="281" t="s">
        <v>64</v>
      </c>
      <c r="AJ190" s="305" t="s">
        <v>14</v>
      </c>
      <c r="AK190" s="292" t="s">
        <v>15</v>
      </c>
      <c r="AL190" s="294" t="s">
        <v>17</v>
      </c>
      <c r="AM190" s="281" t="s">
        <v>64</v>
      </c>
      <c r="AN190" s="305" t="s">
        <v>14</v>
      </c>
      <c r="AO190" s="292" t="s">
        <v>15</v>
      </c>
      <c r="AP190" s="294" t="s">
        <v>17</v>
      </c>
      <c r="AQ190" s="281" t="s">
        <v>64</v>
      </c>
    </row>
    <row r="191" spans="1:43" s="15" customFormat="1" ht="18" customHeight="1" thickBot="1">
      <c r="A191" s="314"/>
      <c r="B191" s="315"/>
      <c r="C191" s="316"/>
      <c r="D191" s="319"/>
      <c r="E191" s="295"/>
      <c r="F191" s="282"/>
      <c r="G191" s="336"/>
      <c r="H191" s="338"/>
      <c r="I191" s="338"/>
      <c r="J191" s="338"/>
      <c r="K191" s="340"/>
      <c r="L191" s="306"/>
      <c r="M191" s="293"/>
      <c r="N191" s="295"/>
      <c r="O191" s="282"/>
      <c r="P191" s="306"/>
      <c r="Q191" s="293"/>
      <c r="R191" s="295"/>
      <c r="S191" s="282"/>
      <c r="T191" s="306"/>
      <c r="U191" s="293"/>
      <c r="V191" s="295"/>
      <c r="W191" s="282"/>
      <c r="X191" s="306"/>
      <c r="Y191" s="293"/>
      <c r="Z191" s="295"/>
      <c r="AA191" s="282"/>
      <c r="AB191" s="306"/>
      <c r="AC191" s="293"/>
      <c r="AD191" s="295"/>
      <c r="AE191" s="282"/>
      <c r="AF191" s="306"/>
      <c r="AG191" s="293"/>
      <c r="AH191" s="295"/>
      <c r="AI191" s="282"/>
      <c r="AJ191" s="306"/>
      <c r="AK191" s="293"/>
      <c r="AL191" s="295"/>
      <c r="AM191" s="282"/>
      <c r="AN191" s="306"/>
      <c r="AO191" s="293"/>
      <c r="AP191" s="295"/>
      <c r="AQ191" s="282"/>
    </row>
    <row r="192" spans="1:45" s="15" customFormat="1" ht="18" customHeight="1">
      <c r="A192" s="314"/>
      <c r="B192" s="315"/>
      <c r="C192" s="316"/>
      <c r="D192" s="322">
        <f aca="true" t="shared" si="29" ref="D192:K192">SUM(D24+D77+D187+D136)</f>
        <v>16</v>
      </c>
      <c r="E192" s="310">
        <f t="shared" si="29"/>
        <v>95</v>
      </c>
      <c r="F192" s="333">
        <f>SUM(F24+F77+F187+F136)</f>
        <v>210</v>
      </c>
      <c r="G192" s="312">
        <f t="shared" si="29"/>
        <v>1460</v>
      </c>
      <c r="H192" s="310">
        <f t="shared" si="29"/>
        <v>655</v>
      </c>
      <c r="I192" s="310">
        <f t="shared" si="29"/>
        <v>170</v>
      </c>
      <c r="J192" s="310">
        <f t="shared" si="29"/>
        <v>520</v>
      </c>
      <c r="K192" s="308">
        <f t="shared" si="29"/>
        <v>115</v>
      </c>
      <c r="L192" s="102">
        <f aca="true" t="shared" si="30" ref="L192:AQ192">SUM(L24+L136+L187+L77)</f>
        <v>90</v>
      </c>
      <c r="M192" s="103">
        <f t="shared" si="30"/>
        <v>35</v>
      </c>
      <c r="N192" s="103">
        <f t="shared" si="30"/>
        <v>0</v>
      </c>
      <c r="O192" s="104">
        <f t="shared" si="30"/>
        <v>20</v>
      </c>
      <c r="P192" s="102">
        <f t="shared" si="30"/>
        <v>75</v>
      </c>
      <c r="Q192" s="103">
        <f t="shared" si="30"/>
        <v>40</v>
      </c>
      <c r="R192" s="103">
        <f t="shared" si="30"/>
        <v>20</v>
      </c>
      <c r="S192" s="105">
        <f t="shared" si="30"/>
        <v>30</v>
      </c>
      <c r="T192" s="106">
        <f t="shared" si="30"/>
        <v>100</v>
      </c>
      <c r="U192" s="103">
        <f t="shared" si="30"/>
        <v>30</v>
      </c>
      <c r="V192" s="103">
        <f t="shared" si="30"/>
        <v>70</v>
      </c>
      <c r="W192" s="105">
        <f t="shared" si="30"/>
        <v>0</v>
      </c>
      <c r="X192" s="102">
        <f t="shared" si="30"/>
        <v>85</v>
      </c>
      <c r="Y192" s="103">
        <f t="shared" si="30"/>
        <v>20</v>
      </c>
      <c r="Z192" s="103">
        <f t="shared" si="30"/>
        <v>85</v>
      </c>
      <c r="AA192" s="104">
        <f t="shared" si="30"/>
        <v>0</v>
      </c>
      <c r="AB192" s="102">
        <f t="shared" si="30"/>
        <v>85</v>
      </c>
      <c r="AC192" s="103">
        <f t="shared" si="30"/>
        <v>30</v>
      </c>
      <c r="AD192" s="103">
        <f t="shared" si="30"/>
        <v>75</v>
      </c>
      <c r="AE192" s="105">
        <f t="shared" si="30"/>
        <v>10</v>
      </c>
      <c r="AF192" s="106">
        <f t="shared" si="30"/>
        <v>85</v>
      </c>
      <c r="AG192" s="103">
        <f t="shared" si="30"/>
        <v>0</v>
      </c>
      <c r="AH192" s="103">
        <f t="shared" si="30"/>
        <v>90</v>
      </c>
      <c r="AI192" s="104">
        <f t="shared" si="30"/>
        <v>20</v>
      </c>
      <c r="AJ192" s="102">
        <f t="shared" si="30"/>
        <v>80</v>
      </c>
      <c r="AK192" s="103">
        <f t="shared" si="30"/>
        <v>5</v>
      </c>
      <c r="AL192" s="103">
        <f t="shared" si="30"/>
        <v>85</v>
      </c>
      <c r="AM192" s="105">
        <f t="shared" si="30"/>
        <v>20</v>
      </c>
      <c r="AN192" s="102">
        <f t="shared" si="30"/>
        <v>55</v>
      </c>
      <c r="AO192" s="103">
        <f t="shared" si="30"/>
        <v>10</v>
      </c>
      <c r="AP192" s="103">
        <f t="shared" si="30"/>
        <v>95</v>
      </c>
      <c r="AQ192" s="105">
        <f t="shared" si="30"/>
        <v>15</v>
      </c>
      <c r="AS192" s="15" t="s">
        <v>68</v>
      </c>
    </row>
    <row r="193" spans="1:45" s="15" customFormat="1" ht="18" customHeight="1" thickBot="1">
      <c r="A193" s="314"/>
      <c r="B193" s="315"/>
      <c r="C193" s="316"/>
      <c r="D193" s="323"/>
      <c r="E193" s="311"/>
      <c r="F193" s="334"/>
      <c r="G193" s="313"/>
      <c r="H193" s="311"/>
      <c r="I193" s="311"/>
      <c r="J193" s="311"/>
      <c r="K193" s="309"/>
      <c r="L193" s="289">
        <f>SUM(L192:O192)</f>
        <v>145</v>
      </c>
      <c r="M193" s="290"/>
      <c r="N193" s="290"/>
      <c r="O193" s="290"/>
      <c r="P193" s="289">
        <f>SUM(P192:S192)</f>
        <v>165</v>
      </c>
      <c r="Q193" s="290"/>
      <c r="R193" s="290"/>
      <c r="S193" s="290"/>
      <c r="T193" s="289">
        <f>SUM(T192:W192)</f>
        <v>200</v>
      </c>
      <c r="U193" s="290"/>
      <c r="V193" s="290"/>
      <c r="W193" s="290"/>
      <c r="X193" s="289">
        <f>SUM(X192:AA192)</f>
        <v>190</v>
      </c>
      <c r="Y193" s="290"/>
      <c r="Z193" s="290"/>
      <c r="AA193" s="290"/>
      <c r="AB193" s="289">
        <f>SUM(AB192:AE192)</f>
        <v>200</v>
      </c>
      <c r="AC193" s="290"/>
      <c r="AD193" s="290"/>
      <c r="AE193" s="290"/>
      <c r="AF193" s="289">
        <f>SUM(AF192:AI192)</f>
        <v>195</v>
      </c>
      <c r="AG193" s="290"/>
      <c r="AH193" s="290"/>
      <c r="AI193" s="290"/>
      <c r="AJ193" s="289">
        <f>SUM(AJ192:AM192)</f>
        <v>190</v>
      </c>
      <c r="AK193" s="290"/>
      <c r="AL193" s="290"/>
      <c r="AM193" s="290"/>
      <c r="AN193" s="289">
        <f>SUM(AN192:AQ192)</f>
        <v>175</v>
      </c>
      <c r="AO193" s="290"/>
      <c r="AP193" s="290"/>
      <c r="AQ193" s="291"/>
      <c r="AS193" s="15">
        <f>SUM(L193:AQ193)</f>
        <v>1460</v>
      </c>
    </row>
    <row r="194" spans="1:45" s="15" customFormat="1" ht="18" customHeight="1">
      <c r="A194" s="314"/>
      <c r="B194" s="315"/>
      <c r="C194" s="316"/>
      <c r="D194" s="324" t="s">
        <v>27</v>
      </c>
      <c r="E194" s="325"/>
      <c r="F194" s="326"/>
      <c r="G194" s="307" t="s">
        <v>28</v>
      </c>
      <c r="H194" s="269"/>
      <c r="I194" s="269"/>
      <c r="J194" s="269"/>
      <c r="K194" s="270"/>
      <c r="L194" s="286">
        <v>2</v>
      </c>
      <c r="M194" s="287"/>
      <c r="N194" s="287"/>
      <c r="O194" s="288"/>
      <c r="P194" s="286">
        <v>3</v>
      </c>
      <c r="Q194" s="287"/>
      <c r="R194" s="287"/>
      <c r="S194" s="288"/>
      <c r="T194" s="286">
        <v>3</v>
      </c>
      <c r="U194" s="287"/>
      <c r="V194" s="287"/>
      <c r="W194" s="288"/>
      <c r="X194" s="286">
        <v>1</v>
      </c>
      <c r="Y194" s="287"/>
      <c r="Z194" s="287"/>
      <c r="AA194" s="288"/>
      <c r="AB194" s="286">
        <v>2</v>
      </c>
      <c r="AC194" s="287"/>
      <c r="AD194" s="287"/>
      <c r="AE194" s="288"/>
      <c r="AF194" s="286">
        <v>1</v>
      </c>
      <c r="AG194" s="287"/>
      <c r="AH194" s="287"/>
      <c r="AI194" s="288"/>
      <c r="AJ194" s="286">
        <v>3</v>
      </c>
      <c r="AK194" s="287"/>
      <c r="AL194" s="287"/>
      <c r="AM194" s="288"/>
      <c r="AN194" s="286">
        <v>1</v>
      </c>
      <c r="AO194" s="287"/>
      <c r="AP194" s="287"/>
      <c r="AQ194" s="288"/>
      <c r="AS194" s="15">
        <f>SUM(L194:AQ194)</f>
        <v>16</v>
      </c>
    </row>
    <row r="195" spans="1:45" s="15" customFormat="1" ht="18" customHeight="1">
      <c r="A195" s="314"/>
      <c r="B195" s="315"/>
      <c r="C195" s="316"/>
      <c r="D195" s="327"/>
      <c r="E195" s="328"/>
      <c r="F195" s="329"/>
      <c r="G195" s="299" t="s">
        <v>29</v>
      </c>
      <c r="H195" s="300"/>
      <c r="I195" s="300"/>
      <c r="J195" s="300"/>
      <c r="K195" s="301"/>
      <c r="L195" s="274">
        <v>6</v>
      </c>
      <c r="M195" s="275"/>
      <c r="N195" s="275"/>
      <c r="O195" s="276"/>
      <c r="P195" s="274">
        <v>5</v>
      </c>
      <c r="Q195" s="275"/>
      <c r="R195" s="275"/>
      <c r="S195" s="276"/>
      <c r="T195" s="274">
        <v>10</v>
      </c>
      <c r="U195" s="275"/>
      <c r="V195" s="275"/>
      <c r="W195" s="276"/>
      <c r="X195" s="274">
        <v>11</v>
      </c>
      <c r="Y195" s="275"/>
      <c r="Z195" s="275"/>
      <c r="AA195" s="276"/>
      <c r="AB195" s="274">
        <v>15</v>
      </c>
      <c r="AC195" s="275"/>
      <c r="AD195" s="275"/>
      <c r="AE195" s="276"/>
      <c r="AF195" s="274">
        <v>19</v>
      </c>
      <c r="AG195" s="275"/>
      <c r="AH195" s="275"/>
      <c r="AI195" s="276"/>
      <c r="AJ195" s="274">
        <v>11</v>
      </c>
      <c r="AK195" s="275"/>
      <c r="AL195" s="275"/>
      <c r="AM195" s="276"/>
      <c r="AN195" s="274">
        <v>18</v>
      </c>
      <c r="AO195" s="275"/>
      <c r="AP195" s="275"/>
      <c r="AQ195" s="276"/>
      <c r="AS195" s="15">
        <f>SUM(L195:AQ195)</f>
        <v>95</v>
      </c>
    </row>
    <row r="196" spans="1:45" s="15" customFormat="1" ht="18" customHeight="1" thickBot="1">
      <c r="A196" s="314"/>
      <c r="B196" s="315"/>
      <c r="C196" s="316"/>
      <c r="D196" s="330"/>
      <c r="E196" s="331"/>
      <c r="F196" s="332"/>
      <c r="G196" s="299" t="s">
        <v>66</v>
      </c>
      <c r="H196" s="300"/>
      <c r="I196" s="300"/>
      <c r="J196" s="300"/>
      <c r="K196" s="301"/>
      <c r="L196" s="280">
        <f>L$145+SumaECTS(L172:O186)</f>
        <v>26</v>
      </c>
      <c r="M196" s="280"/>
      <c r="N196" s="280"/>
      <c r="O196" s="280"/>
      <c r="P196" s="280">
        <f>P$145+SumaECTS(P172:S186)</f>
        <v>26</v>
      </c>
      <c r="Q196" s="280"/>
      <c r="R196" s="280"/>
      <c r="S196" s="280"/>
      <c r="T196" s="280">
        <f>T$145+SumaECTS(T172:W186)</f>
        <v>26</v>
      </c>
      <c r="U196" s="280"/>
      <c r="V196" s="280"/>
      <c r="W196" s="280"/>
      <c r="X196" s="280">
        <f>X$145+SumaECTS(X172:AA186)</f>
        <v>26</v>
      </c>
      <c r="Y196" s="280"/>
      <c r="Z196" s="280"/>
      <c r="AA196" s="280"/>
      <c r="AB196" s="280">
        <f>AB$145+SumaECTS(AB172:AE186)</f>
        <v>27</v>
      </c>
      <c r="AC196" s="280"/>
      <c r="AD196" s="280"/>
      <c r="AE196" s="280"/>
      <c r="AF196" s="280">
        <f>AF$145+SumaECTS(AF172:AI186)</f>
        <v>26</v>
      </c>
      <c r="AG196" s="280"/>
      <c r="AH196" s="280"/>
      <c r="AI196" s="280"/>
      <c r="AJ196" s="280">
        <f>AJ$145+SumaECTS(AJ172:AM186)</f>
        <v>26</v>
      </c>
      <c r="AK196" s="280"/>
      <c r="AL196" s="280"/>
      <c r="AM196" s="280"/>
      <c r="AN196" s="280">
        <f>AN$145+SumaECTS(AN172:AQ186)</f>
        <v>27</v>
      </c>
      <c r="AO196" s="280"/>
      <c r="AP196" s="280"/>
      <c r="AQ196" s="280"/>
      <c r="AS196" s="15">
        <f>SUM(L196:AQ196)</f>
        <v>210</v>
      </c>
    </row>
    <row r="197" spans="1:43" s="15" customFormat="1" ht="18" customHeight="1">
      <c r="A197" s="107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39"/>
      <c r="V197" s="108"/>
      <c r="W197" s="108"/>
      <c r="X197" s="108"/>
      <c r="Y197" s="39"/>
      <c r="Z197" s="108"/>
      <c r="AA197" s="108"/>
      <c r="AB197" s="108"/>
      <c r="AC197" s="108"/>
      <c r="AD197" s="39"/>
      <c r="AE197" s="109"/>
      <c r="AF197" s="110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11"/>
    </row>
    <row r="198" spans="1:43" s="15" customFormat="1" ht="18" customHeight="1">
      <c r="A198" s="112" t="s">
        <v>61</v>
      </c>
      <c r="B198" s="113"/>
      <c r="C198" s="113"/>
      <c r="D198" s="113"/>
      <c r="E198" s="113"/>
      <c r="F198" s="113"/>
      <c r="G198" s="113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2"/>
      <c r="AF198" s="30"/>
      <c r="AG198" s="31" t="s">
        <v>211</v>
      </c>
      <c r="AH198" s="31"/>
      <c r="AI198" s="31"/>
      <c r="AJ198" s="31"/>
      <c r="AK198" s="31"/>
      <c r="AL198" s="31"/>
      <c r="AM198" s="31"/>
      <c r="AN198" s="31"/>
      <c r="AO198" s="31"/>
      <c r="AP198" s="31"/>
      <c r="AQ198" s="32"/>
    </row>
    <row r="199" spans="1:43" s="15" customFormat="1" ht="18" customHeight="1">
      <c r="A199" s="114"/>
      <c r="B199" s="115" t="s">
        <v>20</v>
      </c>
      <c r="C199" s="12" t="s">
        <v>149</v>
      </c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113"/>
      <c r="R199" s="113"/>
      <c r="S199" s="113"/>
      <c r="T199" s="116"/>
      <c r="U199" s="116"/>
      <c r="V199" s="116"/>
      <c r="W199" s="116"/>
      <c r="X199" s="116"/>
      <c r="Y199" s="116"/>
      <c r="Z199" s="116"/>
      <c r="AA199" s="116"/>
      <c r="AB199" s="113"/>
      <c r="AC199" s="113"/>
      <c r="AD199" s="31"/>
      <c r="AE199" s="32"/>
      <c r="AF199" s="117"/>
      <c r="AG199" s="113"/>
      <c r="AH199" s="116"/>
      <c r="AI199" s="116"/>
      <c r="AJ199" s="31"/>
      <c r="AK199" s="31"/>
      <c r="AL199" s="31"/>
      <c r="AM199" s="31"/>
      <c r="AN199" s="31"/>
      <c r="AO199" s="17"/>
      <c r="AP199" s="17"/>
      <c r="AQ199" s="18"/>
    </row>
    <row r="200" spans="1:43" s="15" customFormat="1" ht="18" customHeight="1">
      <c r="A200" s="114"/>
      <c r="B200" s="115" t="s">
        <v>21</v>
      </c>
      <c r="C200" s="118" t="s">
        <v>202</v>
      </c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19"/>
      <c r="R200" s="119"/>
      <c r="S200" s="119"/>
      <c r="T200" s="120"/>
      <c r="U200" s="121"/>
      <c r="V200" s="120"/>
      <c r="W200" s="120"/>
      <c r="X200" s="120"/>
      <c r="Y200" s="121"/>
      <c r="Z200" s="120"/>
      <c r="AA200" s="120"/>
      <c r="AB200" s="31"/>
      <c r="AC200" s="31"/>
      <c r="AD200" s="31"/>
      <c r="AE200" s="32"/>
      <c r="AF200" s="30"/>
      <c r="AG200" s="121" t="s">
        <v>30</v>
      </c>
      <c r="AH200" s="119"/>
      <c r="AI200" s="119"/>
      <c r="AJ200" s="120"/>
      <c r="AK200" s="122"/>
      <c r="AL200" s="31"/>
      <c r="AM200" s="31"/>
      <c r="AN200" s="122"/>
      <c r="AO200" s="122"/>
      <c r="AP200" s="122"/>
      <c r="AQ200" s="32"/>
    </row>
    <row r="201" spans="1:43" s="15" customFormat="1" ht="18" customHeight="1">
      <c r="A201" s="114"/>
      <c r="B201" s="123" t="s">
        <v>22</v>
      </c>
      <c r="C201" s="4" t="s">
        <v>203</v>
      </c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13"/>
      <c r="R201" s="113"/>
      <c r="S201" s="113"/>
      <c r="T201" s="116"/>
      <c r="U201" s="116"/>
      <c r="V201" s="116"/>
      <c r="W201" s="116"/>
      <c r="X201" s="116"/>
      <c r="Y201" s="116"/>
      <c r="Z201" s="116"/>
      <c r="AA201" s="116"/>
      <c r="AB201" s="31"/>
      <c r="AC201" s="31"/>
      <c r="AD201" s="31"/>
      <c r="AE201" s="32"/>
      <c r="AF201" s="30"/>
      <c r="AG201" s="120" t="s">
        <v>31</v>
      </c>
      <c r="AH201" s="120" t="s">
        <v>32</v>
      </c>
      <c r="AI201" s="113"/>
      <c r="AJ201" s="116"/>
      <c r="AK201" s="31"/>
      <c r="AL201" s="31"/>
      <c r="AM201" s="31"/>
      <c r="AN201" s="31"/>
      <c r="AO201" s="31"/>
      <c r="AP201" s="31"/>
      <c r="AQ201" s="125"/>
    </row>
    <row r="202" spans="1:43" s="15" customFormat="1" ht="18" customHeight="1">
      <c r="A202" s="114"/>
      <c r="B202" s="126" t="s">
        <v>23</v>
      </c>
      <c r="C202" s="4" t="s">
        <v>204</v>
      </c>
      <c r="D202" s="124"/>
      <c r="E202" s="124"/>
      <c r="F202" s="124"/>
      <c r="G202" s="46"/>
      <c r="H202" s="127"/>
      <c r="I202" s="127"/>
      <c r="J202" s="127"/>
      <c r="K202" s="127"/>
      <c r="L202" s="127"/>
      <c r="M202" s="127"/>
      <c r="N202" s="127"/>
      <c r="O202" s="127"/>
      <c r="P202" s="127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31"/>
      <c r="AC202" s="31"/>
      <c r="AD202" s="31"/>
      <c r="AE202" s="32"/>
      <c r="AF202" s="30"/>
      <c r="AG202" s="119" t="s">
        <v>33</v>
      </c>
      <c r="AH202" s="119" t="s">
        <v>34</v>
      </c>
      <c r="AI202" s="128"/>
      <c r="AJ202" s="128"/>
      <c r="AK202" s="31"/>
      <c r="AL202" s="31"/>
      <c r="AM202" s="31"/>
      <c r="AN202" s="31"/>
      <c r="AO202" s="31"/>
      <c r="AP202" s="31"/>
      <c r="AQ202" s="32"/>
    </row>
    <row r="203" spans="1:43" s="15" customFormat="1" ht="18" customHeight="1">
      <c r="A203" s="114"/>
      <c r="B203" s="126" t="s">
        <v>24</v>
      </c>
      <c r="C203" s="46" t="s">
        <v>187</v>
      </c>
      <c r="D203" s="46"/>
      <c r="E203" s="46"/>
      <c r="F203" s="46"/>
      <c r="G203" s="46"/>
      <c r="H203" s="46"/>
      <c r="I203" s="46"/>
      <c r="J203" s="46"/>
      <c r="K203" s="129"/>
      <c r="L203" s="46"/>
      <c r="M203" s="46"/>
      <c r="N203" s="46"/>
      <c r="O203" s="46"/>
      <c r="P203" s="46"/>
      <c r="Q203" s="130"/>
      <c r="R203" s="130"/>
      <c r="S203" s="130"/>
      <c r="T203" s="130"/>
      <c r="U203" s="113"/>
      <c r="V203" s="113"/>
      <c r="W203" s="113"/>
      <c r="X203" s="130"/>
      <c r="Y203" s="113"/>
      <c r="Z203" s="113"/>
      <c r="AA203" s="113"/>
      <c r="AB203" s="31"/>
      <c r="AC203" s="31"/>
      <c r="AD203" s="31"/>
      <c r="AE203" s="32"/>
      <c r="AF203" s="30"/>
      <c r="AG203" s="120" t="s">
        <v>16</v>
      </c>
      <c r="AH203" s="131" t="s">
        <v>35</v>
      </c>
      <c r="AI203" s="113"/>
      <c r="AJ203" s="113"/>
      <c r="AK203" s="31"/>
      <c r="AL203" s="31"/>
      <c r="AM203" s="31"/>
      <c r="AN203" s="31"/>
      <c r="AO203" s="31"/>
      <c r="AP203" s="31"/>
      <c r="AQ203" s="32"/>
    </row>
    <row r="204" spans="1:43" s="15" customFormat="1" ht="18" customHeight="1">
      <c r="A204" s="114"/>
      <c r="B204" s="132"/>
      <c r="C204" s="2"/>
      <c r="D204" s="46"/>
      <c r="E204" s="46"/>
      <c r="F204" s="46"/>
      <c r="G204" s="46"/>
      <c r="H204" s="22"/>
      <c r="I204" s="22"/>
      <c r="J204" s="22"/>
      <c r="K204" s="22"/>
      <c r="L204" s="22"/>
      <c r="M204" s="22"/>
      <c r="N204" s="22"/>
      <c r="O204" s="22"/>
      <c r="P204" s="22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31"/>
      <c r="AC204" s="31"/>
      <c r="AD204" s="31"/>
      <c r="AE204" s="32"/>
      <c r="AF204" s="30"/>
      <c r="AG204" s="120" t="s">
        <v>36</v>
      </c>
      <c r="AH204" s="120" t="s">
        <v>37</v>
      </c>
      <c r="AI204" s="113"/>
      <c r="AJ204" s="113"/>
      <c r="AK204" s="31"/>
      <c r="AL204" s="31"/>
      <c r="AM204" s="31"/>
      <c r="AN204" s="31"/>
      <c r="AO204" s="31"/>
      <c r="AP204" s="31"/>
      <c r="AQ204" s="32"/>
    </row>
    <row r="205" spans="1:43" s="15" customFormat="1" ht="18" customHeight="1">
      <c r="A205" s="114"/>
      <c r="C205" s="31"/>
      <c r="D205" s="46"/>
      <c r="E205" s="46"/>
      <c r="F205" s="46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113"/>
      <c r="R205" s="113"/>
      <c r="S205" s="113"/>
      <c r="T205" s="116"/>
      <c r="U205" s="116"/>
      <c r="V205" s="116"/>
      <c r="W205" s="116"/>
      <c r="X205" s="116"/>
      <c r="Y205" s="116"/>
      <c r="Z205" s="116"/>
      <c r="AA205" s="116"/>
      <c r="AB205" s="31"/>
      <c r="AC205" s="31"/>
      <c r="AD205" s="31"/>
      <c r="AE205" s="32"/>
      <c r="AF205" s="30"/>
      <c r="AG205" s="120" t="s">
        <v>38</v>
      </c>
      <c r="AH205" s="120" t="s">
        <v>39</v>
      </c>
      <c r="AI205" s="113"/>
      <c r="AJ205" s="116"/>
      <c r="AK205" s="31"/>
      <c r="AL205" s="31"/>
      <c r="AM205" s="31"/>
      <c r="AN205" s="31"/>
      <c r="AO205" s="31"/>
      <c r="AP205" s="31"/>
      <c r="AQ205" s="32"/>
    </row>
    <row r="206" spans="1:43" s="15" customFormat="1" ht="18" customHeight="1">
      <c r="A206" s="114"/>
      <c r="B206" s="46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46"/>
      <c r="N206" s="46"/>
      <c r="O206" s="46"/>
      <c r="P206" s="46"/>
      <c r="Q206" s="130"/>
      <c r="R206" s="130"/>
      <c r="S206" s="130"/>
      <c r="T206" s="116"/>
      <c r="U206" s="116"/>
      <c r="V206" s="116"/>
      <c r="W206" s="116"/>
      <c r="X206" s="116"/>
      <c r="Y206" s="116"/>
      <c r="Z206" s="116"/>
      <c r="AA206" s="116"/>
      <c r="AB206" s="31"/>
      <c r="AC206" s="31"/>
      <c r="AD206" s="31"/>
      <c r="AE206" s="32"/>
      <c r="AF206" s="30"/>
      <c r="AG206" s="119" t="s">
        <v>40</v>
      </c>
      <c r="AH206" s="119" t="s">
        <v>41</v>
      </c>
      <c r="AI206" s="113"/>
      <c r="AJ206" s="116"/>
      <c r="AK206" s="31"/>
      <c r="AL206" s="31"/>
      <c r="AM206" s="31"/>
      <c r="AN206" s="31"/>
      <c r="AO206" s="31"/>
      <c r="AP206" s="31"/>
      <c r="AQ206" s="32"/>
    </row>
    <row r="207" spans="1:43" s="15" customFormat="1" ht="18" customHeight="1">
      <c r="A207" s="114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113"/>
      <c r="R207" s="113"/>
      <c r="S207" s="113"/>
      <c r="T207" s="116"/>
      <c r="U207" s="116"/>
      <c r="V207" s="116"/>
      <c r="W207" s="116"/>
      <c r="X207" s="116"/>
      <c r="Y207" s="116"/>
      <c r="Z207" s="116"/>
      <c r="AA207" s="116"/>
      <c r="AB207" s="31"/>
      <c r="AC207" s="31"/>
      <c r="AD207" s="31"/>
      <c r="AE207" s="32"/>
      <c r="AF207" s="30"/>
      <c r="AG207" s="133"/>
      <c r="AH207" s="119" t="s">
        <v>65</v>
      </c>
      <c r="AJ207" s="116"/>
      <c r="AK207" s="31"/>
      <c r="AL207" s="31"/>
      <c r="AM207" s="31"/>
      <c r="AN207" s="31"/>
      <c r="AO207" s="31"/>
      <c r="AP207" s="31"/>
      <c r="AQ207" s="32"/>
    </row>
    <row r="208" spans="1:43" s="15" customFormat="1" ht="18" customHeight="1" thickBot="1">
      <c r="A208" s="134"/>
      <c r="B208" s="135"/>
      <c r="C208" s="135"/>
      <c r="D208" s="135"/>
      <c r="E208" s="136"/>
      <c r="F208" s="136"/>
      <c r="G208" s="136"/>
      <c r="H208" s="136"/>
      <c r="I208" s="136"/>
      <c r="J208" s="136"/>
      <c r="K208" s="135"/>
      <c r="L208" s="135"/>
      <c r="M208" s="135"/>
      <c r="N208" s="135"/>
      <c r="O208" s="135"/>
      <c r="P208" s="135"/>
      <c r="Q208" s="135"/>
      <c r="R208" s="135"/>
      <c r="S208" s="135"/>
      <c r="T208" s="137"/>
      <c r="U208" s="138"/>
      <c r="V208" s="138"/>
      <c r="W208" s="138"/>
      <c r="X208" s="137"/>
      <c r="Y208" s="138"/>
      <c r="Z208" s="138"/>
      <c r="AA208" s="138"/>
      <c r="AB208" s="138"/>
      <c r="AC208" s="138"/>
      <c r="AD208" s="138"/>
      <c r="AE208" s="139"/>
      <c r="AF208" s="296" t="s">
        <v>57</v>
      </c>
      <c r="AG208" s="297"/>
      <c r="AH208" s="297"/>
      <c r="AI208" s="297"/>
      <c r="AJ208" s="297"/>
      <c r="AK208" s="297"/>
      <c r="AL208" s="297"/>
      <c r="AM208" s="297"/>
      <c r="AN208" s="297"/>
      <c r="AO208" s="297"/>
      <c r="AP208" s="297"/>
      <c r="AQ208" s="298"/>
    </row>
    <row r="209" spans="1:43" s="15" customFormat="1" ht="18" customHeight="1">
      <c r="A209" s="376"/>
      <c r="B209" s="377"/>
      <c r="C209" s="378"/>
      <c r="D209" s="379" t="s">
        <v>210</v>
      </c>
      <c r="E209" s="380"/>
      <c r="F209" s="380"/>
      <c r="G209" s="380"/>
      <c r="H209" s="380"/>
      <c r="I209" s="380"/>
      <c r="J209" s="380"/>
      <c r="K209" s="380"/>
      <c r="L209" s="380"/>
      <c r="M209" s="380"/>
      <c r="N209" s="380"/>
      <c r="O209" s="380"/>
      <c r="P209" s="380"/>
      <c r="Q209" s="380"/>
      <c r="R209" s="380"/>
      <c r="S209" s="380"/>
      <c r="T209" s="380"/>
      <c r="U209" s="380"/>
      <c r="V209" s="380"/>
      <c r="W209" s="380"/>
      <c r="X209" s="380"/>
      <c r="Y209" s="380"/>
      <c r="Z209" s="380"/>
      <c r="AA209" s="380"/>
      <c r="AB209" s="380"/>
      <c r="AC209" s="380"/>
      <c r="AD209" s="380"/>
      <c r="AE209" s="381"/>
      <c r="AF209" s="384" t="s">
        <v>0</v>
      </c>
      <c r="AG209" s="325"/>
      <c r="AH209" s="325"/>
      <c r="AI209" s="325"/>
      <c r="AJ209" s="325"/>
      <c r="AK209" s="325"/>
      <c r="AL209" s="325"/>
      <c r="AM209" s="325"/>
      <c r="AN209" s="325"/>
      <c r="AO209" s="325"/>
      <c r="AP209" s="325"/>
      <c r="AQ209" s="385"/>
    </row>
    <row r="210" spans="1:43" s="15" customFormat="1" ht="18" customHeight="1">
      <c r="A210" s="386" t="s">
        <v>78</v>
      </c>
      <c r="B210" s="263"/>
      <c r="C210" s="264"/>
      <c r="D210" s="382"/>
      <c r="E210" s="383"/>
      <c r="F210" s="383"/>
      <c r="G210" s="383"/>
      <c r="H210" s="383"/>
      <c r="I210" s="383"/>
      <c r="J210" s="383"/>
      <c r="K210" s="383"/>
      <c r="L210" s="383"/>
      <c r="M210" s="383"/>
      <c r="N210" s="383"/>
      <c r="O210" s="383"/>
      <c r="P210" s="383"/>
      <c r="Q210" s="383"/>
      <c r="R210" s="383"/>
      <c r="S210" s="383"/>
      <c r="T210" s="383"/>
      <c r="U210" s="383"/>
      <c r="V210" s="383"/>
      <c r="W210" s="383"/>
      <c r="X210" s="383"/>
      <c r="Y210" s="383"/>
      <c r="Z210" s="383"/>
      <c r="AA210" s="383"/>
      <c r="AB210" s="383"/>
      <c r="AC210" s="383"/>
      <c r="AD210" s="383"/>
      <c r="AE210" s="383"/>
      <c r="AF210" s="16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8"/>
    </row>
    <row r="211" spans="1:43" s="15" customFormat="1" ht="18" customHeight="1">
      <c r="A211" s="386"/>
      <c r="B211" s="263"/>
      <c r="C211" s="264"/>
      <c r="D211" s="19" t="s">
        <v>74</v>
      </c>
      <c r="E211" s="20"/>
      <c r="F211" s="20"/>
      <c r="G211" s="20"/>
      <c r="H211" s="20"/>
      <c r="I211" s="21" t="s">
        <v>188</v>
      </c>
      <c r="J211" s="22"/>
      <c r="K211" s="20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19"/>
      <c r="W211" s="19"/>
      <c r="X211" s="21"/>
      <c r="Y211" s="21"/>
      <c r="Z211" s="19"/>
      <c r="AA211" s="19"/>
      <c r="AB211" s="22"/>
      <c r="AC211" s="19"/>
      <c r="AD211" s="19"/>
      <c r="AE211" s="19"/>
      <c r="AF211" s="30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2"/>
    </row>
    <row r="212" spans="1:43" s="15" customFormat="1" ht="18" customHeight="1">
      <c r="A212" s="262" t="s">
        <v>67</v>
      </c>
      <c r="B212" s="263"/>
      <c r="C212" s="264"/>
      <c r="D212" s="19" t="s">
        <v>73</v>
      </c>
      <c r="E212" s="20"/>
      <c r="F212" s="20"/>
      <c r="G212" s="19"/>
      <c r="H212" s="19"/>
      <c r="I212" s="21" t="s">
        <v>158</v>
      </c>
      <c r="J212" s="22"/>
      <c r="K212" s="21"/>
      <c r="L212" s="21"/>
      <c r="M212" s="17"/>
      <c r="N212" s="20"/>
      <c r="O212" s="21"/>
      <c r="P212" s="21"/>
      <c r="Q212" s="21"/>
      <c r="R212" s="21"/>
      <c r="S212" s="21"/>
      <c r="T212" s="21"/>
      <c r="U212" s="21"/>
      <c r="V212" s="19"/>
      <c r="W212" s="19"/>
      <c r="X212" s="21"/>
      <c r="Y212" s="21"/>
      <c r="Z212" s="19"/>
      <c r="AA212" s="19"/>
      <c r="AB212" s="22"/>
      <c r="AC212" s="26"/>
      <c r="AD212" s="26"/>
      <c r="AE212" s="26"/>
      <c r="AF212" s="271" t="s">
        <v>2</v>
      </c>
      <c r="AG212" s="272"/>
      <c r="AH212" s="272"/>
      <c r="AI212" s="272"/>
      <c r="AJ212" s="272"/>
      <c r="AK212" s="272"/>
      <c r="AL212" s="272"/>
      <c r="AM212" s="272"/>
      <c r="AN212" s="272"/>
      <c r="AO212" s="272"/>
      <c r="AP212" s="272"/>
      <c r="AQ212" s="273"/>
    </row>
    <row r="213" spans="1:43" s="15" customFormat="1" ht="18" customHeight="1">
      <c r="A213" s="271" t="s">
        <v>62</v>
      </c>
      <c r="B213" s="272"/>
      <c r="C213" s="359"/>
      <c r="D213" s="19" t="s">
        <v>1</v>
      </c>
      <c r="E213" s="19"/>
      <c r="F213" s="19"/>
      <c r="G213" s="19"/>
      <c r="H213" s="19"/>
      <c r="I213" s="21" t="s">
        <v>79</v>
      </c>
      <c r="J213" s="22"/>
      <c r="K213" s="21"/>
      <c r="L213" s="21"/>
      <c r="M213" s="21"/>
      <c r="N213" s="20"/>
      <c r="O213" s="21"/>
      <c r="P213" s="21"/>
      <c r="Q213" s="21"/>
      <c r="R213" s="21"/>
      <c r="S213" s="21"/>
      <c r="T213" s="21"/>
      <c r="U213" s="21"/>
      <c r="V213" s="19"/>
      <c r="W213" s="19"/>
      <c r="X213" s="21"/>
      <c r="Y213" s="21"/>
      <c r="Z213" s="19"/>
      <c r="AA213" s="19"/>
      <c r="AB213" s="22"/>
      <c r="AC213" s="26"/>
      <c r="AD213" s="26"/>
      <c r="AE213" s="26"/>
      <c r="AF213" s="271" t="s">
        <v>4</v>
      </c>
      <c r="AG213" s="272"/>
      <c r="AH213" s="272"/>
      <c r="AI213" s="272"/>
      <c r="AJ213" s="272"/>
      <c r="AK213" s="272"/>
      <c r="AL213" s="272"/>
      <c r="AM213" s="272"/>
      <c r="AN213" s="272"/>
      <c r="AO213" s="272"/>
      <c r="AP213" s="272"/>
      <c r="AQ213" s="273"/>
    </row>
    <row r="214" spans="1:43" s="15" customFormat="1" ht="18" customHeight="1">
      <c r="A214" s="262" t="s">
        <v>63</v>
      </c>
      <c r="B214" s="263"/>
      <c r="C214" s="264"/>
      <c r="D214" s="29" t="s">
        <v>3</v>
      </c>
      <c r="E214" s="19"/>
      <c r="F214" s="19"/>
      <c r="G214" s="19"/>
      <c r="H214" s="19"/>
      <c r="I214" s="21" t="s">
        <v>154</v>
      </c>
      <c r="J214" s="22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19"/>
      <c r="W214" s="19"/>
      <c r="X214" s="21"/>
      <c r="Y214" s="21"/>
      <c r="Z214" s="19"/>
      <c r="AA214" s="19"/>
      <c r="AB214" s="22"/>
      <c r="AC214" s="19"/>
      <c r="AD214" s="19"/>
      <c r="AE214" s="19"/>
      <c r="AF214" s="27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8"/>
    </row>
    <row r="215" spans="1:43" s="15" customFormat="1" ht="18" customHeight="1" thickBot="1">
      <c r="A215" s="370"/>
      <c r="B215" s="371"/>
      <c r="C215" s="372"/>
      <c r="D215" s="34"/>
      <c r="E215" s="35"/>
      <c r="F215" s="35"/>
      <c r="G215" s="35"/>
      <c r="H215" s="35"/>
      <c r="I215" s="35"/>
      <c r="J215" s="35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7"/>
      <c r="W215" s="37"/>
      <c r="X215" s="36"/>
      <c r="Y215" s="36"/>
      <c r="Z215" s="37"/>
      <c r="AA215" s="37"/>
      <c r="AB215" s="35"/>
      <c r="AC215" s="33"/>
      <c r="AD215" s="33"/>
      <c r="AE215" s="33"/>
      <c r="AF215" s="373" t="s">
        <v>192</v>
      </c>
      <c r="AG215" s="374"/>
      <c r="AH215" s="374"/>
      <c r="AI215" s="374"/>
      <c r="AJ215" s="374"/>
      <c r="AK215" s="374"/>
      <c r="AL215" s="374"/>
      <c r="AM215" s="374"/>
      <c r="AN215" s="374"/>
      <c r="AO215" s="374"/>
      <c r="AP215" s="374"/>
      <c r="AQ215" s="375"/>
    </row>
    <row r="216" spans="1:43" s="15" customFormat="1" ht="18" customHeight="1" thickBot="1">
      <c r="A216" s="172"/>
      <c r="B216" s="42"/>
      <c r="C216" s="42"/>
      <c r="D216" s="173"/>
      <c r="E216" s="31"/>
      <c r="F216" s="31"/>
      <c r="G216" s="31"/>
      <c r="H216" s="31"/>
      <c r="I216" s="31"/>
      <c r="J216" s="31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22"/>
      <c r="W216" s="122"/>
      <c r="X216" s="174"/>
      <c r="Y216" s="174"/>
      <c r="Z216" s="122"/>
      <c r="AA216" s="122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31"/>
      <c r="AQ216" s="32"/>
    </row>
    <row r="217" spans="1:43" s="15" customFormat="1" ht="18" customHeight="1">
      <c r="A217" s="265" t="s">
        <v>43</v>
      </c>
      <c r="B217" s="360" t="s">
        <v>6</v>
      </c>
      <c r="C217" s="358"/>
      <c r="D217" s="365" t="s">
        <v>7</v>
      </c>
      <c r="E217" s="358"/>
      <c r="F217" s="366"/>
      <c r="G217" s="369" t="s">
        <v>8</v>
      </c>
      <c r="H217" s="269"/>
      <c r="I217" s="269"/>
      <c r="J217" s="269"/>
      <c r="K217" s="269"/>
      <c r="L217" s="268" t="s">
        <v>9</v>
      </c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358"/>
      <c r="Y217" s="358"/>
      <c r="Z217" s="358"/>
      <c r="AA217" s="358"/>
      <c r="AB217" s="358"/>
      <c r="AC217" s="358"/>
      <c r="AD217" s="358"/>
      <c r="AE217" s="358"/>
      <c r="AF217" s="358"/>
      <c r="AG217" s="358"/>
      <c r="AH217" s="358"/>
      <c r="AI217" s="358"/>
      <c r="AJ217" s="358"/>
      <c r="AK217" s="358"/>
      <c r="AL217" s="358"/>
      <c r="AM217" s="358"/>
      <c r="AN217" s="269"/>
      <c r="AO217" s="269"/>
      <c r="AP217" s="269"/>
      <c r="AQ217" s="270"/>
    </row>
    <row r="218" spans="1:43" s="15" customFormat="1" ht="18" customHeight="1">
      <c r="A218" s="266"/>
      <c r="B218" s="361"/>
      <c r="C218" s="362"/>
      <c r="D218" s="367"/>
      <c r="E218" s="362"/>
      <c r="F218" s="368"/>
      <c r="G218" s="305" t="s">
        <v>10</v>
      </c>
      <c r="H218" s="337" t="s">
        <v>11</v>
      </c>
      <c r="I218" s="337"/>
      <c r="J218" s="337"/>
      <c r="K218" s="339"/>
      <c r="L218" s="302" t="s">
        <v>193</v>
      </c>
      <c r="M218" s="303"/>
      <c r="N218" s="303"/>
      <c r="O218" s="304"/>
      <c r="P218" s="302" t="s">
        <v>194</v>
      </c>
      <c r="Q218" s="303"/>
      <c r="R218" s="303"/>
      <c r="S218" s="304"/>
      <c r="T218" s="302" t="s">
        <v>195</v>
      </c>
      <c r="U218" s="303"/>
      <c r="V218" s="303"/>
      <c r="W218" s="304"/>
      <c r="X218" s="277" t="s">
        <v>196</v>
      </c>
      <c r="Y218" s="278"/>
      <c r="Z218" s="278"/>
      <c r="AA218" s="279"/>
      <c r="AB218" s="277" t="s">
        <v>197</v>
      </c>
      <c r="AC218" s="278"/>
      <c r="AD218" s="278"/>
      <c r="AE218" s="279"/>
      <c r="AF218" s="277" t="s">
        <v>198</v>
      </c>
      <c r="AG218" s="278"/>
      <c r="AH218" s="278"/>
      <c r="AI218" s="279"/>
      <c r="AJ218" s="277" t="s">
        <v>199</v>
      </c>
      <c r="AK218" s="278"/>
      <c r="AL218" s="278"/>
      <c r="AM218" s="279"/>
      <c r="AN218" s="302" t="s">
        <v>200</v>
      </c>
      <c r="AO218" s="303"/>
      <c r="AP218" s="303"/>
      <c r="AQ218" s="304"/>
    </row>
    <row r="219" spans="1:43" s="15" customFormat="1" ht="18" customHeight="1">
      <c r="A219" s="266"/>
      <c r="B219" s="361"/>
      <c r="C219" s="362"/>
      <c r="D219" s="318" t="s">
        <v>12</v>
      </c>
      <c r="E219" s="354" t="s">
        <v>13</v>
      </c>
      <c r="F219" s="281" t="s">
        <v>66</v>
      </c>
      <c r="G219" s="357"/>
      <c r="H219" s="337" t="s">
        <v>14</v>
      </c>
      <c r="I219" s="337" t="s">
        <v>15</v>
      </c>
      <c r="J219" s="337" t="s">
        <v>16</v>
      </c>
      <c r="K219" s="339" t="s">
        <v>58</v>
      </c>
      <c r="L219" s="277" t="s">
        <v>186</v>
      </c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  <c r="AA219" s="278"/>
      <c r="AB219" s="278"/>
      <c r="AC219" s="278"/>
      <c r="AD219" s="278"/>
      <c r="AE219" s="278"/>
      <c r="AF219" s="278"/>
      <c r="AG219" s="278"/>
      <c r="AH219" s="278"/>
      <c r="AI219" s="278"/>
      <c r="AJ219" s="278"/>
      <c r="AK219" s="278"/>
      <c r="AL219" s="278"/>
      <c r="AM219" s="278"/>
      <c r="AN219" s="278"/>
      <c r="AO219" s="278"/>
      <c r="AP219" s="278"/>
      <c r="AQ219" s="279"/>
    </row>
    <row r="220" spans="1:43" s="15" customFormat="1" ht="18" customHeight="1">
      <c r="A220" s="266"/>
      <c r="B220" s="361"/>
      <c r="C220" s="362"/>
      <c r="D220" s="318"/>
      <c r="E220" s="355"/>
      <c r="F220" s="321"/>
      <c r="G220" s="357"/>
      <c r="H220" s="337"/>
      <c r="I220" s="337"/>
      <c r="J220" s="337"/>
      <c r="K220" s="339"/>
      <c r="L220" s="305" t="s">
        <v>14</v>
      </c>
      <c r="M220" s="292" t="s">
        <v>15</v>
      </c>
      <c r="N220" s="294" t="s">
        <v>17</v>
      </c>
      <c r="O220" s="281" t="s">
        <v>64</v>
      </c>
      <c r="P220" s="305" t="s">
        <v>14</v>
      </c>
      <c r="Q220" s="292" t="s">
        <v>15</v>
      </c>
      <c r="R220" s="294" t="s">
        <v>17</v>
      </c>
      <c r="S220" s="281" t="s">
        <v>64</v>
      </c>
      <c r="T220" s="305" t="s">
        <v>14</v>
      </c>
      <c r="U220" s="292" t="s">
        <v>15</v>
      </c>
      <c r="V220" s="294" t="s">
        <v>17</v>
      </c>
      <c r="W220" s="281" t="s">
        <v>64</v>
      </c>
      <c r="X220" s="305" t="s">
        <v>14</v>
      </c>
      <c r="Y220" s="292" t="s">
        <v>15</v>
      </c>
      <c r="Z220" s="294" t="s">
        <v>17</v>
      </c>
      <c r="AA220" s="281" t="s">
        <v>64</v>
      </c>
      <c r="AB220" s="305" t="s">
        <v>14</v>
      </c>
      <c r="AC220" s="292" t="s">
        <v>15</v>
      </c>
      <c r="AD220" s="294" t="s">
        <v>17</v>
      </c>
      <c r="AE220" s="281" t="s">
        <v>64</v>
      </c>
      <c r="AF220" s="305" t="s">
        <v>14</v>
      </c>
      <c r="AG220" s="292" t="s">
        <v>15</v>
      </c>
      <c r="AH220" s="294" t="s">
        <v>17</v>
      </c>
      <c r="AI220" s="281" t="s">
        <v>64</v>
      </c>
      <c r="AJ220" s="305" t="s">
        <v>14</v>
      </c>
      <c r="AK220" s="292" t="s">
        <v>15</v>
      </c>
      <c r="AL220" s="294" t="s">
        <v>17</v>
      </c>
      <c r="AM220" s="281" t="s">
        <v>64</v>
      </c>
      <c r="AN220" s="305" t="s">
        <v>14</v>
      </c>
      <c r="AO220" s="292" t="s">
        <v>15</v>
      </c>
      <c r="AP220" s="294" t="s">
        <v>17</v>
      </c>
      <c r="AQ220" s="281" t="s">
        <v>64</v>
      </c>
    </row>
    <row r="221" spans="1:43" s="15" customFormat="1" ht="18" customHeight="1" thickBot="1">
      <c r="A221" s="267"/>
      <c r="B221" s="363"/>
      <c r="C221" s="364"/>
      <c r="D221" s="319"/>
      <c r="E221" s="356"/>
      <c r="F221" s="282"/>
      <c r="G221" s="306"/>
      <c r="H221" s="338"/>
      <c r="I221" s="338"/>
      <c r="J221" s="338"/>
      <c r="K221" s="340"/>
      <c r="L221" s="306"/>
      <c r="M221" s="293"/>
      <c r="N221" s="295"/>
      <c r="O221" s="282"/>
      <c r="P221" s="306"/>
      <c r="Q221" s="293"/>
      <c r="R221" s="295"/>
      <c r="S221" s="282"/>
      <c r="T221" s="306"/>
      <c r="U221" s="293"/>
      <c r="V221" s="295"/>
      <c r="W221" s="282"/>
      <c r="X221" s="306"/>
      <c r="Y221" s="293"/>
      <c r="Z221" s="295"/>
      <c r="AA221" s="282"/>
      <c r="AB221" s="306"/>
      <c r="AC221" s="293"/>
      <c r="AD221" s="295"/>
      <c r="AE221" s="282"/>
      <c r="AF221" s="306"/>
      <c r="AG221" s="293"/>
      <c r="AH221" s="295"/>
      <c r="AI221" s="282"/>
      <c r="AJ221" s="306"/>
      <c r="AK221" s="293"/>
      <c r="AL221" s="295"/>
      <c r="AM221" s="282"/>
      <c r="AN221" s="306"/>
      <c r="AO221" s="293"/>
      <c r="AP221" s="295"/>
      <c r="AQ221" s="282"/>
    </row>
    <row r="222" spans="1:43" s="15" customFormat="1" ht="18" customHeight="1" thickBot="1">
      <c r="A222" s="43" t="s">
        <v>128</v>
      </c>
      <c r="B222" s="351" t="s">
        <v>59</v>
      </c>
      <c r="C222" s="351"/>
      <c r="D222" s="352"/>
      <c r="E222" s="352"/>
      <c r="F222" s="192"/>
      <c r="G222" s="192"/>
      <c r="H222" s="352"/>
      <c r="I222" s="352"/>
      <c r="J222" s="352"/>
      <c r="K222" s="352"/>
      <c r="L222" s="352"/>
      <c r="M222" s="352"/>
      <c r="N222" s="352"/>
      <c r="O222" s="352"/>
      <c r="P222" s="352"/>
      <c r="Q222" s="352"/>
      <c r="R222" s="352"/>
      <c r="S222" s="352"/>
      <c r="T222" s="352"/>
      <c r="U222" s="352"/>
      <c r="V222" s="352"/>
      <c r="W222" s="352"/>
      <c r="X222" s="352"/>
      <c r="Y222" s="352"/>
      <c r="Z222" s="352"/>
      <c r="AA222" s="352"/>
      <c r="AB222" s="352"/>
      <c r="AC222" s="352"/>
      <c r="AD222" s="352"/>
      <c r="AE222" s="352"/>
      <c r="AF222" s="352"/>
      <c r="AG222" s="352"/>
      <c r="AH222" s="352"/>
      <c r="AI222" s="352"/>
      <c r="AJ222" s="352"/>
      <c r="AK222" s="352"/>
      <c r="AL222" s="352"/>
      <c r="AM222" s="352"/>
      <c r="AN222" s="352"/>
      <c r="AO222" s="352"/>
      <c r="AP222" s="352"/>
      <c r="AQ222" s="353"/>
    </row>
    <row r="223" spans="1:43" s="15" customFormat="1" ht="18" customHeight="1">
      <c r="A223" s="47" t="s">
        <v>20</v>
      </c>
      <c r="B223" s="177" t="s">
        <v>103</v>
      </c>
      <c r="C223" s="178"/>
      <c r="D223" s="193">
        <v>1</v>
      </c>
      <c r="E223" s="69">
        <v>3</v>
      </c>
      <c r="F223" s="75">
        <f>SumaECTS(L223:AQ223)</f>
        <v>4</v>
      </c>
      <c r="G223" s="76">
        <f aca="true" t="shared" si="31" ref="G223:G234">SUM(H223:K223)</f>
        <v>35</v>
      </c>
      <c r="H223" s="68">
        <f aca="true" t="shared" si="32" ref="H223:H234">IF(SUM(L223+P223+T223+X223+AB223+AF223+AJ223+AN223)=0,"",SUM(L223+P223+T223+X223+AB223+AF223+AJ223+AN223))</f>
        <v>20</v>
      </c>
      <c r="I223" s="68">
        <f aca="true" t="shared" si="33" ref="I223:I234">IF(SUM(M223+Q223+U223+Y223+AC223+AG223+AK223+AO223)=0,"",SUM(M223+Q223+U223+Y223+AC223+AG223+AK223+AO223))</f>
      </c>
      <c r="J223" s="68">
        <f aca="true" t="shared" si="34" ref="J223:J234">IF(SUM(N223+R223+V223+Z223+AD223+AH223+AL223+AP223)=0,"",SUM(N223+R223+V223+Z223+AD223+AH223+AL223+AP223))</f>
        <v>10</v>
      </c>
      <c r="K223" s="68">
        <f aca="true" t="shared" si="35" ref="K223:K234">IF(SUM(O223+S223+W223+AA223+AE223+AI223+AM223+AQ223)=0,"",SUM(O223+S223+W223+AA223+AE223+AI223+AM223+AQ223))</f>
        <v>5</v>
      </c>
      <c r="L223" s="194"/>
      <c r="M223" s="170"/>
      <c r="N223" s="170"/>
      <c r="O223" s="166"/>
      <c r="P223" s="188"/>
      <c r="Q223" s="170"/>
      <c r="R223" s="170"/>
      <c r="S223" s="166"/>
      <c r="T223" s="188"/>
      <c r="U223" s="170"/>
      <c r="V223" s="170"/>
      <c r="W223" s="166"/>
      <c r="X223" s="188"/>
      <c r="Y223" s="170"/>
      <c r="Z223" s="170"/>
      <c r="AA223" s="166"/>
      <c r="AB223" s="155"/>
      <c r="AC223" s="152"/>
      <c r="AD223" s="152"/>
      <c r="AE223" s="66"/>
      <c r="AF223" s="155"/>
      <c r="AG223" s="152"/>
      <c r="AH223" s="152"/>
      <c r="AI223" s="66"/>
      <c r="AJ223" s="155">
        <v>10</v>
      </c>
      <c r="AK223" s="152"/>
      <c r="AL223" s="152">
        <v>10</v>
      </c>
      <c r="AM223" s="66"/>
      <c r="AN223" s="154">
        <v>10</v>
      </c>
      <c r="AO223" s="152"/>
      <c r="AP223" s="152"/>
      <c r="AQ223" s="66">
        <v>5</v>
      </c>
    </row>
    <row r="224" spans="1:43" s="15" customFormat="1" ht="18" customHeight="1">
      <c r="A224" s="73" t="s">
        <v>21</v>
      </c>
      <c r="B224" s="64" t="s">
        <v>129</v>
      </c>
      <c r="C224" s="156"/>
      <c r="D224" s="157">
        <v>1</v>
      </c>
      <c r="E224" s="158"/>
      <c r="F224" s="75">
        <f>SumaECTS(L224:AQ224)</f>
        <v>3</v>
      </c>
      <c r="G224" s="76">
        <f t="shared" si="31"/>
        <v>10</v>
      </c>
      <c r="H224" s="68">
        <f t="shared" si="32"/>
        <v>10</v>
      </c>
      <c r="I224" s="68">
        <f t="shared" si="33"/>
      </c>
      <c r="J224" s="68">
        <f t="shared" si="34"/>
      </c>
      <c r="K224" s="68">
        <f t="shared" si="35"/>
      </c>
      <c r="L224" s="151"/>
      <c r="M224" s="152"/>
      <c r="N224" s="152"/>
      <c r="O224" s="66"/>
      <c r="P224" s="155"/>
      <c r="Q224" s="152"/>
      <c r="R224" s="152"/>
      <c r="S224" s="66"/>
      <c r="T224" s="155"/>
      <c r="U224" s="152"/>
      <c r="V224" s="152"/>
      <c r="W224" s="66"/>
      <c r="X224" s="155"/>
      <c r="Y224" s="152"/>
      <c r="Z224" s="152"/>
      <c r="AA224" s="66"/>
      <c r="AB224" s="76"/>
      <c r="AC224" s="152"/>
      <c r="AD224" s="152"/>
      <c r="AE224" s="66"/>
      <c r="AF224" s="154">
        <v>10</v>
      </c>
      <c r="AG224" s="152"/>
      <c r="AH224" s="152"/>
      <c r="AI224" s="66"/>
      <c r="AJ224" s="155"/>
      <c r="AK224" s="152"/>
      <c r="AL224" s="152"/>
      <c r="AM224" s="66"/>
      <c r="AN224" s="155"/>
      <c r="AO224" s="152"/>
      <c r="AP224" s="152"/>
      <c r="AQ224" s="66"/>
    </row>
    <row r="225" spans="1:43" s="15" customFormat="1" ht="18" customHeight="1">
      <c r="A225" s="47" t="s">
        <v>22</v>
      </c>
      <c r="B225" s="195" t="s">
        <v>112</v>
      </c>
      <c r="C225" s="196"/>
      <c r="D225" s="197"/>
      <c r="E225" s="198">
        <v>2</v>
      </c>
      <c r="F225" s="75">
        <f aca="true" t="shared" si="36" ref="F225:F234">SumaECTS(L225:AQ225)</f>
        <v>2</v>
      </c>
      <c r="G225" s="76">
        <f t="shared" si="31"/>
        <v>15</v>
      </c>
      <c r="H225" s="54">
        <f t="shared" si="32"/>
        <v>10</v>
      </c>
      <c r="I225" s="54">
        <f t="shared" si="33"/>
      </c>
      <c r="J225" s="54">
        <f t="shared" si="34"/>
        <v>5</v>
      </c>
      <c r="K225" s="54">
        <f t="shared" si="35"/>
      </c>
      <c r="L225" s="194"/>
      <c r="M225" s="152"/>
      <c r="N225" s="152"/>
      <c r="O225" s="166"/>
      <c r="P225" s="155"/>
      <c r="Q225" s="152"/>
      <c r="R225" s="152"/>
      <c r="S225" s="166"/>
      <c r="T225" s="155"/>
      <c r="U225" s="152"/>
      <c r="V225" s="152"/>
      <c r="W225" s="166"/>
      <c r="X225" s="155"/>
      <c r="Y225" s="152"/>
      <c r="Z225" s="152"/>
      <c r="AA225" s="166"/>
      <c r="AB225" s="155"/>
      <c r="AC225" s="152"/>
      <c r="AD225" s="152"/>
      <c r="AE225" s="166"/>
      <c r="AF225" s="155">
        <v>10</v>
      </c>
      <c r="AG225" s="152"/>
      <c r="AH225" s="152">
        <v>5</v>
      </c>
      <c r="AI225" s="166"/>
      <c r="AJ225" s="155"/>
      <c r="AK225" s="152"/>
      <c r="AL225" s="152"/>
      <c r="AM225" s="166"/>
      <c r="AN225" s="155"/>
      <c r="AO225" s="152"/>
      <c r="AP225" s="152"/>
      <c r="AQ225" s="166"/>
    </row>
    <row r="226" spans="1:43" s="15" customFormat="1" ht="18" customHeight="1">
      <c r="A226" s="73" t="s">
        <v>23</v>
      </c>
      <c r="B226" s="199" t="s">
        <v>113</v>
      </c>
      <c r="C226" s="200"/>
      <c r="D226" s="201">
        <v>1</v>
      </c>
      <c r="E226" s="69">
        <v>2</v>
      </c>
      <c r="F226" s="75">
        <f t="shared" si="36"/>
        <v>6</v>
      </c>
      <c r="G226" s="76">
        <f t="shared" si="31"/>
        <v>50</v>
      </c>
      <c r="H226" s="68">
        <f t="shared" si="32"/>
        <v>20</v>
      </c>
      <c r="I226" s="68">
        <f t="shared" si="33"/>
      </c>
      <c r="J226" s="68">
        <f t="shared" si="34"/>
        <v>10</v>
      </c>
      <c r="K226" s="68">
        <f t="shared" si="35"/>
        <v>20</v>
      </c>
      <c r="L226" s="151"/>
      <c r="M226" s="152"/>
      <c r="N226" s="152"/>
      <c r="O226" s="66"/>
      <c r="P226" s="155"/>
      <c r="Q226" s="152"/>
      <c r="R226" s="152"/>
      <c r="S226" s="66"/>
      <c r="T226" s="155"/>
      <c r="U226" s="152"/>
      <c r="V226" s="152"/>
      <c r="W226" s="66"/>
      <c r="X226" s="155"/>
      <c r="Y226" s="152"/>
      <c r="Z226" s="152"/>
      <c r="AA226" s="66"/>
      <c r="AB226" s="155"/>
      <c r="AC226" s="152"/>
      <c r="AD226" s="152"/>
      <c r="AE226" s="66"/>
      <c r="AF226" s="155"/>
      <c r="AG226" s="152"/>
      <c r="AH226" s="152"/>
      <c r="AI226" s="66"/>
      <c r="AJ226" s="154">
        <v>20</v>
      </c>
      <c r="AK226" s="152"/>
      <c r="AL226" s="152"/>
      <c r="AM226" s="66">
        <v>20</v>
      </c>
      <c r="AN226" s="155"/>
      <c r="AO226" s="152"/>
      <c r="AP226" s="152">
        <v>10</v>
      </c>
      <c r="AQ226" s="66"/>
    </row>
    <row r="227" spans="1:43" s="15" customFormat="1" ht="18" customHeight="1">
      <c r="A227" s="47" t="s">
        <v>24</v>
      </c>
      <c r="B227" s="199" t="s">
        <v>130</v>
      </c>
      <c r="C227" s="200"/>
      <c r="D227" s="201">
        <v>1</v>
      </c>
      <c r="E227" s="69">
        <v>1</v>
      </c>
      <c r="F227" s="75">
        <f t="shared" si="36"/>
        <v>3</v>
      </c>
      <c r="G227" s="76">
        <f t="shared" si="31"/>
        <v>20</v>
      </c>
      <c r="H227" s="68">
        <f t="shared" si="32"/>
        <v>10</v>
      </c>
      <c r="I227" s="68">
        <f t="shared" si="33"/>
      </c>
      <c r="J227" s="68">
        <f t="shared" si="34"/>
      </c>
      <c r="K227" s="68">
        <f t="shared" si="35"/>
        <v>10</v>
      </c>
      <c r="L227" s="151"/>
      <c r="M227" s="152"/>
      <c r="N227" s="152"/>
      <c r="O227" s="66"/>
      <c r="P227" s="155"/>
      <c r="Q227" s="152"/>
      <c r="R227" s="152"/>
      <c r="S227" s="66"/>
      <c r="T227" s="155"/>
      <c r="U227" s="152"/>
      <c r="V227" s="152"/>
      <c r="W227" s="66"/>
      <c r="X227" s="155"/>
      <c r="Y227" s="152"/>
      <c r="Z227" s="152"/>
      <c r="AA227" s="66"/>
      <c r="AB227" s="155"/>
      <c r="AC227" s="152"/>
      <c r="AD227" s="152"/>
      <c r="AE227" s="66"/>
      <c r="AF227" s="155"/>
      <c r="AG227" s="152"/>
      <c r="AH227" s="152"/>
      <c r="AI227" s="66"/>
      <c r="AJ227" s="154">
        <v>10</v>
      </c>
      <c r="AK227" s="152"/>
      <c r="AL227" s="152"/>
      <c r="AM227" s="66"/>
      <c r="AN227" s="155"/>
      <c r="AO227" s="152"/>
      <c r="AP227" s="152"/>
      <c r="AQ227" s="66">
        <v>10</v>
      </c>
    </row>
    <row r="228" spans="1:43" s="15" customFormat="1" ht="18" customHeight="1">
      <c r="A228" s="73" t="s">
        <v>46</v>
      </c>
      <c r="B228" s="199" t="s">
        <v>131</v>
      </c>
      <c r="C228" s="200"/>
      <c r="D228" s="201"/>
      <c r="E228" s="69">
        <v>2</v>
      </c>
      <c r="F228" s="75">
        <f t="shared" si="36"/>
        <v>2</v>
      </c>
      <c r="G228" s="76">
        <f t="shared" si="31"/>
        <v>20</v>
      </c>
      <c r="H228" s="68">
        <f t="shared" si="32"/>
        <v>10</v>
      </c>
      <c r="I228" s="68">
        <f t="shared" si="33"/>
      </c>
      <c r="J228" s="68">
        <f t="shared" si="34"/>
      </c>
      <c r="K228" s="68">
        <f t="shared" si="35"/>
        <v>10</v>
      </c>
      <c r="L228" s="151"/>
      <c r="M228" s="152"/>
      <c r="N228" s="152"/>
      <c r="O228" s="66"/>
      <c r="P228" s="155"/>
      <c r="Q228" s="152"/>
      <c r="R228" s="152"/>
      <c r="S228" s="66"/>
      <c r="T228" s="155"/>
      <c r="U228" s="152"/>
      <c r="V228" s="152"/>
      <c r="W228" s="66"/>
      <c r="X228" s="155"/>
      <c r="Y228" s="152"/>
      <c r="Z228" s="152"/>
      <c r="AA228" s="66"/>
      <c r="AB228" s="155"/>
      <c r="AC228" s="152"/>
      <c r="AD228" s="152"/>
      <c r="AE228" s="66"/>
      <c r="AF228" s="155"/>
      <c r="AG228" s="152"/>
      <c r="AH228" s="152"/>
      <c r="AI228" s="66"/>
      <c r="AJ228" s="155">
        <v>10</v>
      </c>
      <c r="AK228" s="152"/>
      <c r="AL228" s="152"/>
      <c r="AM228" s="66">
        <v>10</v>
      </c>
      <c r="AN228" s="155"/>
      <c r="AO228" s="152"/>
      <c r="AP228" s="152"/>
      <c r="AQ228" s="66"/>
    </row>
    <row r="229" spans="1:43" s="15" customFormat="1" ht="18" customHeight="1">
      <c r="A229" s="47" t="s">
        <v>47</v>
      </c>
      <c r="B229" s="177" t="s">
        <v>132</v>
      </c>
      <c r="C229" s="202"/>
      <c r="D229" s="203"/>
      <c r="E229" s="159">
        <v>2</v>
      </c>
      <c r="F229" s="75">
        <f t="shared" si="36"/>
        <v>2</v>
      </c>
      <c r="G229" s="76">
        <f t="shared" si="31"/>
        <v>20</v>
      </c>
      <c r="H229" s="68">
        <f t="shared" si="32"/>
        <v>10</v>
      </c>
      <c r="I229" s="68">
        <f t="shared" si="33"/>
      </c>
      <c r="J229" s="68">
        <f t="shared" si="34"/>
      </c>
      <c r="K229" s="68">
        <f t="shared" si="35"/>
        <v>10</v>
      </c>
      <c r="L229" s="151"/>
      <c r="M229" s="152"/>
      <c r="N229" s="152"/>
      <c r="O229" s="66"/>
      <c r="P229" s="155"/>
      <c r="Q229" s="152"/>
      <c r="R229" s="152"/>
      <c r="S229" s="66"/>
      <c r="T229" s="155"/>
      <c r="U229" s="152"/>
      <c r="V229" s="152"/>
      <c r="W229" s="66"/>
      <c r="X229" s="155"/>
      <c r="Y229" s="152"/>
      <c r="Z229" s="152"/>
      <c r="AA229" s="66"/>
      <c r="AB229" s="155"/>
      <c r="AC229" s="152"/>
      <c r="AD229" s="152"/>
      <c r="AE229" s="66"/>
      <c r="AF229" s="155"/>
      <c r="AG229" s="152"/>
      <c r="AH229" s="152"/>
      <c r="AI229" s="66"/>
      <c r="AJ229" s="155">
        <v>10</v>
      </c>
      <c r="AK229" s="152"/>
      <c r="AL229" s="152"/>
      <c r="AM229" s="66">
        <v>10</v>
      </c>
      <c r="AN229" s="155"/>
      <c r="AO229" s="152"/>
      <c r="AP229" s="152"/>
      <c r="AQ229" s="66"/>
    </row>
    <row r="230" spans="1:43" s="15" customFormat="1" ht="18" customHeight="1">
      <c r="A230" s="73" t="s">
        <v>48</v>
      </c>
      <c r="B230" s="64" t="s">
        <v>133</v>
      </c>
      <c r="C230" s="156"/>
      <c r="D230" s="157"/>
      <c r="E230" s="159">
        <v>3</v>
      </c>
      <c r="F230" s="75">
        <f t="shared" si="36"/>
        <v>3</v>
      </c>
      <c r="G230" s="76">
        <f t="shared" si="31"/>
        <v>25</v>
      </c>
      <c r="H230" s="68">
        <f t="shared" si="32"/>
        <v>10</v>
      </c>
      <c r="I230" s="68">
        <f t="shared" si="33"/>
      </c>
      <c r="J230" s="68">
        <f t="shared" si="34"/>
        <v>5</v>
      </c>
      <c r="K230" s="68">
        <f t="shared" si="35"/>
        <v>10</v>
      </c>
      <c r="L230" s="151"/>
      <c r="M230" s="152"/>
      <c r="N230" s="152"/>
      <c r="O230" s="66"/>
      <c r="P230" s="155"/>
      <c r="Q230" s="152"/>
      <c r="R230" s="152"/>
      <c r="S230" s="66"/>
      <c r="T230" s="155"/>
      <c r="U230" s="152"/>
      <c r="V230" s="152"/>
      <c r="W230" s="66"/>
      <c r="X230" s="155"/>
      <c r="Y230" s="152"/>
      <c r="Z230" s="152"/>
      <c r="AA230" s="66"/>
      <c r="AB230" s="155"/>
      <c r="AC230" s="152"/>
      <c r="AD230" s="152"/>
      <c r="AE230" s="66"/>
      <c r="AF230" s="155"/>
      <c r="AG230" s="152"/>
      <c r="AH230" s="152"/>
      <c r="AI230" s="66"/>
      <c r="AJ230" s="155"/>
      <c r="AK230" s="152"/>
      <c r="AL230" s="152"/>
      <c r="AM230" s="66"/>
      <c r="AN230" s="155">
        <v>10</v>
      </c>
      <c r="AO230" s="152"/>
      <c r="AP230" s="152">
        <v>5</v>
      </c>
      <c r="AQ230" s="66">
        <v>10</v>
      </c>
    </row>
    <row r="231" spans="1:47" s="15" customFormat="1" ht="18" customHeight="1">
      <c r="A231" s="47" t="s">
        <v>49</v>
      </c>
      <c r="B231" s="199" t="s">
        <v>134</v>
      </c>
      <c r="C231" s="200"/>
      <c r="D231" s="201">
        <v>1</v>
      </c>
      <c r="E231" s="69">
        <v>1</v>
      </c>
      <c r="F231" s="75">
        <f t="shared" si="36"/>
        <v>2</v>
      </c>
      <c r="G231" s="76">
        <f>SUM(H231:K231)</f>
        <v>30</v>
      </c>
      <c r="H231" s="68">
        <f t="shared" si="32"/>
        <v>10</v>
      </c>
      <c r="I231" s="68">
        <f t="shared" si="33"/>
      </c>
      <c r="J231" s="68">
        <f t="shared" si="34"/>
      </c>
      <c r="K231" s="68">
        <f t="shared" si="35"/>
        <v>20</v>
      </c>
      <c r="L231" s="151"/>
      <c r="M231" s="152"/>
      <c r="N231" s="152"/>
      <c r="O231" s="66"/>
      <c r="P231" s="155"/>
      <c r="Q231" s="152"/>
      <c r="R231" s="152"/>
      <c r="S231" s="66"/>
      <c r="T231" s="155"/>
      <c r="U231" s="152"/>
      <c r="V231" s="152"/>
      <c r="W231" s="66"/>
      <c r="X231" s="155"/>
      <c r="Y231" s="152"/>
      <c r="Z231" s="152"/>
      <c r="AA231" s="66"/>
      <c r="AB231" s="155"/>
      <c r="AC231" s="152"/>
      <c r="AD231" s="152"/>
      <c r="AE231" s="66"/>
      <c r="AF231" s="155"/>
      <c r="AG231" s="152"/>
      <c r="AH231" s="152"/>
      <c r="AI231" s="66"/>
      <c r="AJ231" s="155"/>
      <c r="AK231" s="152"/>
      <c r="AL231" s="152"/>
      <c r="AM231" s="66"/>
      <c r="AN231" s="154">
        <v>10</v>
      </c>
      <c r="AO231" s="163"/>
      <c r="AP231" s="163"/>
      <c r="AQ231" s="66">
        <v>20</v>
      </c>
      <c r="AR231" s="1"/>
      <c r="AS231" s="1"/>
      <c r="AT231" s="1"/>
      <c r="AU231" s="1"/>
    </row>
    <row r="232" spans="1:43" s="15" customFormat="1" ht="18" customHeight="1">
      <c r="A232" s="73" t="s">
        <v>50</v>
      </c>
      <c r="B232" s="177" t="s">
        <v>123</v>
      </c>
      <c r="C232" s="202"/>
      <c r="D232" s="203"/>
      <c r="E232" s="159">
        <v>2</v>
      </c>
      <c r="F232" s="75">
        <f t="shared" si="36"/>
        <v>2</v>
      </c>
      <c r="G232" s="76">
        <f>SUM(H232:K232)</f>
        <v>15</v>
      </c>
      <c r="H232" s="68">
        <f t="shared" si="32"/>
        <v>10</v>
      </c>
      <c r="I232" s="68">
        <f t="shared" si="33"/>
      </c>
      <c r="J232" s="68">
        <f t="shared" si="34"/>
      </c>
      <c r="K232" s="68">
        <f t="shared" si="35"/>
        <v>5</v>
      </c>
      <c r="L232" s="151"/>
      <c r="M232" s="152"/>
      <c r="N232" s="152"/>
      <c r="O232" s="66"/>
      <c r="P232" s="155"/>
      <c r="Q232" s="152"/>
      <c r="R232" s="152"/>
      <c r="S232" s="66"/>
      <c r="T232" s="155"/>
      <c r="U232" s="152"/>
      <c r="V232" s="152"/>
      <c r="W232" s="66"/>
      <c r="X232" s="155"/>
      <c r="Y232" s="152"/>
      <c r="Z232" s="152"/>
      <c r="AA232" s="66"/>
      <c r="AB232" s="155"/>
      <c r="AC232" s="152"/>
      <c r="AD232" s="152"/>
      <c r="AE232" s="66"/>
      <c r="AF232" s="155">
        <v>10</v>
      </c>
      <c r="AG232" s="152"/>
      <c r="AH232" s="152"/>
      <c r="AI232" s="66">
        <v>5</v>
      </c>
      <c r="AJ232" s="155"/>
      <c r="AK232" s="152"/>
      <c r="AL232" s="152"/>
      <c r="AM232" s="66"/>
      <c r="AN232" s="155"/>
      <c r="AO232" s="152"/>
      <c r="AP232" s="152"/>
      <c r="AQ232" s="66"/>
    </row>
    <row r="233" spans="1:43" s="15" customFormat="1" ht="18" customHeight="1">
      <c r="A233" s="47" t="s">
        <v>88</v>
      </c>
      <c r="B233" s="64" t="s">
        <v>124</v>
      </c>
      <c r="C233" s="156"/>
      <c r="D233" s="157"/>
      <c r="E233" s="159">
        <v>1</v>
      </c>
      <c r="F233" s="75">
        <f t="shared" si="36"/>
        <v>1</v>
      </c>
      <c r="G233" s="76">
        <f>SUM(H233:K233)</f>
        <v>10</v>
      </c>
      <c r="H233" s="68">
        <f t="shared" si="32"/>
      </c>
      <c r="I233" s="68">
        <f t="shared" si="33"/>
      </c>
      <c r="J233" s="68">
        <f t="shared" si="34"/>
      </c>
      <c r="K233" s="68">
        <f t="shared" si="35"/>
        <v>10</v>
      </c>
      <c r="L233" s="151"/>
      <c r="M233" s="152"/>
      <c r="N233" s="152"/>
      <c r="O233" s="66"/>
      <c r="P233" s="155"/>
      <c r="Q233" s="152"/>
      <c r="R233" s="152"/>
      <c r="S233" s="66"/>
      <c r="T233" s="155"/>
      <c r="U233" s="152"/>
      <c r="V233" s="152"/>
      <c r="W233" s="66"/>
      <c r="X233" s="155"/>
      <c r="Y233" s="152"/>
      <c r="Z233" s="152"/>
      <c r="AA233" s="66"/>
      <c r="AB233" s="155"/>
      <c r="AC233" s="152"/>
      <c r="AD233" s="152"/>
      <c r="AE233" s="66"/>
      <c r="AF233" s="155"/>
      <c r="AG233" s="152"/>
      <c r="AH233" s="152"/>
      <c r="AI233" s="66"/>
      <c r="AJ233" s="155"/>
      <c r="AK233" s="152"/>
      <c r="AL233" s="152"/>
      <c r="AM233" s="66">
        <v>10</v>
      </c>
      <c r="AN233" s="155"/>
      <c r="AO233" s="152"/>
      <c r="AP233" s="152"/>
      <c r="AQ233" s="66"/>
    </row>
    <row r="234" spans="1:43" s="15" customFormat="1" ht="18" customHeight="1">
      <c r="A234" s="73" t="s">
        <v>89</v>
      </c>
      <c r="B234" s="205" t="s">
        <v>125</v>
      </c>
      <c r="C234" s="206"/>
      <c r="D234" s="157"/>
      <c r="E234" s="159">
        <v>2</v>
      </c>
      <c r="F234" s="75">
        <f t="shared" si="36"/>
        <v>15</v>
      </c>
      <c r="G234" s="76">
        <f t="shared" si="31"/>
        <v>10</v>
      </c>
      <c r="H234" s="68">
        <f t="shared" si="32"/>
      </c>
      <c r="I234" s="68">
        <f t="shared" si="33"/>
      </c>
      <c r="J234" s="68">
        <f t="shared" si="34"/>
      </c>
      <c r="K234" s="68">
        <f t="shared" si="35"/>
        <v>10</v>
      </c>
      <c r="L234" s="151"/>
      <c r="M234" s="152"/>
      <c r="N234" s="152"/>
      <c r="O234" s="66"/>
      <c r="P234" s="155"/>
      <c r="Q234" s="152"/>
      <c r="R234" s="152"/>
      <c r="S234" s="66"/>
      <c r="T234" s="155"/>
      <c r="U234" s="152"/>
      <c r="V234" s="152"/>
      <c r="W234" s="66"/>
      <c r="X234" s="155"/>
      <c r="Y234" s="152"/>
      <c r="Z234" s="152"/>
      <c r="AA234" s="66"/>
      <c r="AB234" s="155"/>
      <c r="AC234" s="152"/>
      <c r="AD234" s="152"/>
      <c r="AE234" s="66"/>
      <c r="AF234" s="155"/>
      <c r="AG234" s="152"/>
      <c r="AH234" s="152"/>
      <c r="AI234" s="66"/>
      <c r="AJ234" s="155"/>
      <c r="AK234" s="152"/>
      <c r="AL234" s="152"/>
      <c r="AM234" s="66">
        <v>5</v>
      </c>
      <c r="AN234" s="155"/>
      <c r="AO234" s="152"/>
      <c r="AP234" s="152"/>
      <c r="AQ234" s="66">
        <v>5</v>
      </c>
    </row>
    <row r="235" spans="1:43" s="15" customFormat="1" ht="18" customHeight="1">
      <c r="A235" s="47"/>
      <c r="B235" s="64"/>
      <c r="C235" s="156"/>
      <c r="D235" s="157"/>
      <c r="E235" s="159"/>
      <c r="F235" s="75"/>
      <c r="G235" s="76"/>
      <c r="H235" s="68"/>
      <c r="I235" s="68"/>
      <c r="J235" s="68"/>
      <c r="K235" s="68"/>
      <c r="L235" s="151"/>
      <c r="M235" s="152"/>
      <c r="N235" s="152"/>
      <c r="O235" s="66"/>
      <c r="P235" s="155"/>
      <c r="Q235" s="152"/>
      <c r="R235" s="152"/>
      <c r="S235" s="66"/>
      <c r="T235" s="155"/>
      <c r="U235" s="152"/>
      <c r="V235" s="152"/>
      <c r="W235" s="66"/>
      <c r="X235" s="155"/>
      <c r="Y235" s="152"/>
      <c r="Z235" s="152"/>
      <c r="AA235" s="66"/>
      <c r="AB235" s="155"/>
      <c r="AC235" s="152"/>
      <c r="AD235" s="152"/>
      <c r="AE235" s="66"/>
      <c r="AF235" s="155"/>
      <c r="AG235" s="152"/>
      <c r="AH235" s="152"/>
      <c r="AI235" s="66"/>
      <c r="AJ235" s="155"/>
      <c r="AK235" s="152"/>
      <c r="AL235" s="152"/>
      <c r="AM235" s="66"/>
      <c r="AN235" s="155"/>
      <c r="AO235" s="152"/>
      <c r="AP235" s="152"/>
      <c r="AQ235" s="66"/>
    </row>
    <row r="236" spans="1:43" s="15" customFormat="1" ht="18" customHeight="1" thickBot="1">
      <c r="A236" s="73"/>
      <c r="B236" s="64"/>
      <c r="C236" s="150"/>
      <c r="D236" s="160"/>
      <c r="E236" s="170"/>
      <c r="F236" s="166"/>
      <c r="G236" s="207"/>
      <c r="H236" s="68"/>
      <c r="I236" s="208"/>
      <c r="J236" s="208"/>
      <c r="K236" s="208"/>
      <c r="L236" s="189"/>
      <c r="M236" s="190"/>
      <c r="N236" s="190"/>
      <c r="O236" s="171"/>
      <c r="P236" s="191"/>
      <c r="Q236" s="190"/>
      <c r="R236" s="190"/>
      <c r="S236" s="171"/>
      <c r="T236" s="191"/>
      <c r="U236" s="190"/>
      <c r="V236" s="190"/>
      <c r="W236" s="171"/>
      <c r="X236" s="191"/>
      <c r="Y236" s="190"/>
      <c r="Z236" s="190"/>
      <c r="AA236" s="171"/>
      <c r="AB236" s="191"/>
      <c r="AC236" s="190"/>
      <c r="AD236" s="190"/>
      <c r="AE236" s="171"/>
      <c r="AF236" s="191"/>
      <c r="AG236" s="190"/>
      <c r="AH236" s="190"/>
      <c r="AI236" s="171"/>
      <c r="AJ236" s="191"/>
      <c r="AK236" s="190"/>
      <c r="AL236" s="190"/>
      <c r="AM236" s="171"/>
      <c r="AN236" s="191"/>
      <c r="AO236" s="190"/>
      <c r="AP236" s="190"/>
      <c r="AQ236" s="171"/>
    </row>
    <row r="237" spans="1:43" s="15" customFormat="1" ht="18" customHeight="1" thickTop="1">
      <c r="A237" s="92"/>
      <c r="B237" s="258" t="s">
        <v>25</v>
      </c>
      <c r="C237" s="259"/>
      <c r="D237" s="348">
        <f aca="true" t="shared" si="37" ref="D237:AQ237">SUM(D223:D236)</f>
        <v>5</v>
      </c>
      <c r="E237" s="346">
        <f t="shared" si="37"/>
        <v>21</v>
      </c>
      <c r="F237" s="341">
        <f t="shared" si="37"/>
        <v>45</v>
      </c>
      <c r="G237" s="344">
        <f t="shared" si="37"/>
        <v>260</v>
      </c>
      <c r="H237" s="346">
        <f t="shared" si="37"/>
        <v>120</v>
      </c>
      <c r="I237" s="346">
        <f t="shared" si="37"/>
        <v>0</v>
      </c>
      <c r="J237" s="346">
        <f t="shared" si="37"/>
        <v>30</v>
      </c>
      <c r="K237" s="341">
        <f t="shared" si="37"/>
        <v>110</v>
      </c>
      <c r="L237" s="93">
        <f t="shared" si="37"/>
        <v>0</v>
      </c>
      <c r="M237" s="94">
        <f t="shared" si="37"/>
        <v>0</v>
      </c>
      <c r="N237" s="94">
        <f t="shared" si="37"/>
        <v>0</v>
      </c>
      <c r="O237" s="96">
        <f t="shared" si="37"/>
        <v>0</v>
      </c>
      <c r="P237" s="93">
        <f t="shared" si="37"/>
        <v>0</v>
      </c>
      <c r="Q237" s="94">
        <f t="shared" si="37"/>
        <v>0</v>
      </c>
      <c r="R237" s="94">
        <f t="shared" si="37"/>
        <v>0</v>
      </c>
      <c r="S237" s="96">
        <f t="shared" si="37"/>
        <v>0</v>
      </c>
      <c r="T237" s="93">
        <f t="shared" si="37"/>
        <v>0</v>
      </c>
      <c r="U237" s="94">
        <f t="shared" si="37"/>
        <v>0</v>
      </c>
      <c r="V237" s="94">
        <f t="shared" si="37"/>
        <v>0</v>
      </c>
      <c r="W237" s="96">
        <f t="shared" si="37"/>
        <v>0</v>
      </c>
      <c r="X237" s="93">
        <f t="shared" si="37"/>
        <v>0</v>
      </c>
      <c r="Y237" s="94">
        <f t="shared" si="37"/>
        <v>0</v>
      </c>
      <c r="Z237" s="94">
        <f t="shared" si="37"/>
        <v>0</v>
      </c>
      <c r="AA237" s="96">
        <f t="shared" si="37"/>
        <v>0</v>
      </c>
      <c r="AB237" s="93">
        <f t="shared" si="37"/>
        <v>0</v>
      </c>
      <c r="AC237" s="94">
        <f t="shared" si="37"/>
        <v>0</v>
      </c>
      <c r="AD237" s="94">
        <f t="shared" si="37"/>
        <v>0</v>
      </c>
      <c r="AE237" s="96">
        <f t="shared" si="37"/>
        <v>0</v>
      </c>
      <c r="AF237" s="93">
        <f t="shared" si="37"/>
        <v>30</v>
      </c>
      <c r="AG237" s="94">
        <f t="shared" si="37"/>
        <v>0</v>
      </c>
      <c r="AH237" s="94">
        <f t="shared" si="37"/>
        <v>5</v>
      </c>
      <c r="AI237" s="96">
        <f t="shared" si="37"/>
        <v>5</v>
      </c>
      <c r="AJ237" s="93">
        <f t="shared" si="37"/>
        <v>60</v>
      </c>
      <c r="AK237" s="94">
        <f t="shared" si="37"/>
        <v>0</v>
      </c>
      <c r="AL237" s="94">
        <f t="shared" si="37"/>
        <v>10</v>
      </c>
      <c r="AM237" s="96">
        <f t="shared" si="37"/>
        <v>55</v>
      </c>
      <c r="AN237" s="93">
        <f t="shared" si="37"/>
        <v>30</v>
      </c>
      <c r="AO237" s="94">
        <f t="shared" si="37"/>
        <v>0</v>
      </c>
      <c r="AP237" s="94">
        <f t="shared" si="37"/>
        <v>15</v>
      </c>
      <c r="AQ237" s="96">
        <f t="shared" si="37"/>
        <v>50</v>
      </c>
    </row>
    <row r="238" spans="1:45" s="15" customFormat="1" ht="18" customHeight="1" thickBot="1">
      <c r="A238" s="98"/>
      <c r="B238" s="260"/>
      <c r="C238" s="261"/>
      <c r="D238" s="349"/>
      <c r="E238" s="350"/>
      <c r="F238" s="343"/>
      <c r="G238" s="345"/>
      <c r="H238" s="347"/>
      <c r="I238" s="347"/>
      <c r="J238" s="347"/>
      <c r="K238" s="342"/>
      <c r="L238" s="283">
        <f>SUM(L237:O237)</f>
        <v>0</v>
      </c>
      <c r="M238" s="284"/>
      <c r="N238" s="284"/>
      <c r="O238" s="285"/>
      <c r="P238" s="283">
        <f>SUM(P237:S237)</f>
        <v>0</v>
      </c>
      <c r="Q238" s="284"/>
      <c r="R238" s="284"/>
      <c r="S238" s="285"/>
      <c r="T238" s="283">
        <f>SUM(T237:W237)</f>
        <v>0</v>
      </c>
      <c r="U238" s="284"/>
      <c r="V238" s="284"/>
      <c r="W238" s="285"/>
      <c r="X238" s="283">
        <f>SUM(X237:AA237)</f>
        <v>0</v>
      </c>
      <c r="Y238" s="284"/>
      <c r="Z238" s="284"/>
      <c r="AA238" s="285"/>
      <c r="AB238" s="283">
        <f>SUM(AB237:AE237)</f>
        <v>0</v>
      </c>
      <c r="AC238" s="284"/>
      <c r="AD238" s="284"/>
      <c r="AE238" s="285"/>
      <c r="AF238" s="283">
        <f>SUM(AF237:AI237)</f>
        <v>40</v>
      </c>
      <c r="AG238" s="284"/>
      <c r="AH238" s="284"/>
      <c r="AI238" s="285"/>
      <c r="AJ238" s="283">
        <f>SUM(AJ237:AM237)</f>
        <v>125</v>
      </c>
      <c r="AK238" s="284"/>
      <c r="AL238" s="284"/>
      <c r="AM238" s="285"/>
      <c r="AN238" s="283">
        <f>SUM(AN237:AQ237)</f>
        <v>95</v>
      </c>
      <c r="AO238" s="284"/>
      <c r="AP238" s="284"/>
      <c r="AQ238" s="285"/>
      <c r="AS238" s="15">
        <f>SUM(L238:AQ238)</f>
        <v>260</v>
      </c>
    </row>
    <row r="239" spans="1:43" s="15" customFormat="1" ht="18" customHeight="1">
      <c r="A239" s="314" t="s">
        <v>189</v>
      </c>
      <c r="B239" s="315"/>
      <c r="C239" s="316"/>
      <c r="D239" s="317" t="s">
        <v>12</v>
      </c>
      <c r="E239" s="320" t="s">
        <v>13</v>
      </c>
      <c r="F239" s="281" t="s">
        <v>66</v>
      </c>
      <c r="G239" s="335" t="s">
        <v>10</v>
      </c>
      <c r="H239" s="337" t="s">
        <v>14</v>
      </c>
      <c r="I239" s="337" t="s">
        <v>15</v>
      </c>
      <c r="J239" s="337" t="s">
        <v>16</v>
      </c>
      <c r="K239" s="339" t="s">
        <v>58</v>
      </c>
      <c r="L239" s="302" t="s">
        <v>193</v>
      </c>
      <c r="M239" s="303"/>
      <c r="N239" s="303"/>
      <c r="O239" s="304"/>
      <c r="P239" s="302" t="s">
        <v>194</v>
      </c>
      <c r="Q239" s="303"/>
      <c r="R239" s="303"/>
      <c r="S239" s="304"/>
      <c r="T239" s="302" t="s">
        <v>195</v>
      </c>
      <c r="U239" s="303"/>
      <c r="V239" s="303"/>
      <c r="W239" s="304"/>
      <c r="X239" s="268" t="s">
        <v>196</v>
      </c>
      <c r="Y239" s="269"/>
      <c r="Z239" s="269"/>
      <c r="AA239" s="270"/>
      <c r="AB239" s="268" t="s">
        <v>197</v>
      </c>
      <c r="AC239" s="269"/>
      <c r="AD239" s="269"/>
      <c r="AE239" s="270"/>
      <c r="AF239" s="268" t="s">
        <v>198</v>
      </c>
      <c r="AG239" s="269"/>
      <c r="AH239" s="269"/>
      <c r="AI239" s="270"/>
      <c r="AJ239" s="268" t="s">
        <v>199</v>
      </c>
      <c r="AK239" s="269"/>
      <c r="AL239" s="269"/>
      <c r="AM239" s="270"/>
      <c r="AN239" s="302" t="s">
        <v>200</v>
      </c>
      <c r="AO239" s="303"/>
      <c r="AP239" s="303"/>
      <c r="AQ239" s="304"/>
    </row>
    <row r="240" spans="1:43" s="15" customFormat="1" ht="18" customHeight="1">
      <c r="A240" s="314"/>
      <c r="B240" s="315"/>
      <c r="C240" s="316"/>
      <c r="D240" s="318"/>
      <c r="E240" s="320"/>
      <c r="F240" s="321"/>
      <c r="G240" s="335"/>
      <c r="H240" s="337"/>
      <c r="I240" s="337"/>
      <c r="J240" s="337"/>
      <c r="K240" s="339"/>
      <c r="L240" s="305" t="s">
        <v>14</v>
      </c>
      <c r="M240" s="292" t="s">
        <v>15</v>
      </c>
      <c r="N240" s="294" t="s">
        <v>17</v>
      </c>
      <c r="O240" s="281" t="s">
        <v>64</v>
      </c>
      <c r="P240" s="305" t="s">
        <v>14</v>
      </c>
      <c r="Q240" s="292" t="s">
        <v>15</v>
      </c>
      <c r="R240" s="294" t="s">
        <v>17</v>
      </c>
      <c r="S240" s="281" t="s">
        <v>64</v>
      </c>
      <c r="T240" s="305" t="s">
        <v>14</v>
      </c>
      <c r="U240" s="292" t="s">
        <v>15</v>
      </c>
      <c r="V240" s="294" t="s">
        <v>17</v>
      </c>
      <c r="W240" s="281" t="s">
        <v>64</v>
      </c>
      <c r="X240" s="305" t="s">
        <v>14</v>
      </c>
      <c r="Y240" s="292" t="s">
        <v>15</v>
      </c>
      <c r="Z240" s="294" t="s">
        <v>17</v>
      </c>
      <c r="AA240" s="281" t="s">
        <v>64</v>
      </c>
      <c r="AB240" s="305" t="s">
        <v>14</v>
      </c>
      <c r="AC240" s="292" t="s">
        <v>15</v>
      </c>
      <c r="AD240" s="294" t="s">
        <v>17</v>
      </c>
      <c r="AE240" s="281" t="s">
        <v>64</v>
      </c>
      <c r="AF240" s="305" t="s">
        <v>14</v>
      </c>
      <c r="AG240" s="292" t="s">
        <v>15</v>
      </c>
      <c r="AH240" s="294" t="s">
        <v>17</v>
      </c>
      <c r="AI240" s="281" t="s">
        <v>64</v>
      </c>
      <c r="AJ240" s="305" t="s">
        <v>14</v>
      </c>
      <c r="AK240" s="292" t="s">
        <v>15</v>
      </c>
      <c r="AL240" s="294" t="s">
        <v>17</v>
      </c>
      <c r="AM240" s="281" t="s">
        <v>64</v>
      </c>
      <c r="AN240" s="305" t="s">
        <v>14</v>
      </c>
      <c r="AO240" s="292" t="s">
        <v>15</v>
      </c>
      <c r="AP240" s="294" t="s">
        <v>17</v>
      </c>
      <c r="AQ240" s="281" t="s">
        <v>64</v>
      </c>
    </row>
    <row r="241" spans="1:43" s="15" customFormat="1" ht="18" customHeight="1" thickBot="1">
      <c r="A241" s="314"/>
      <c r="B241" s="315"/>
      <c r="C241" s="316"/>
      <c r="D241" s="319"/>
      <c r="E241" s="295"/>
      <c r="F241" s="282"/>
      <c r="G241" s="336"/>
      <c r="H241" s="338"/>
      <c r="I241" s="338"/>
      <c r="J241" s="338"/>
      <c r="K241" s="340"/>
      <c r="L241" s="306"/>
      <c r="M241" s="293"/>
      <c r="N241" s="295"/>
      <c r="O241" s="282"/>
      <c r="P241" s="306"/>
      <c r="Q241" s="293"/>
      <c r="R241" s="295"/>
      <c r="S241" s="282"/>
      <c r="T241" s="306"/>
      <c r="U241" s="293"/>
      <c r="V241" s="295"/>
      <c r="W241" s="282"/>
      <c r="X241" s="306"/>
      <c r="Y241" s="293"/>
      <c r="Z241" s="295"/>
      <c r="AA241" s="282"/>
      <c r="AB241" s="306"/>
      <c r="AC241" s="293"/>
      <c r="AD241" s="295"/>
      <c r="AE241" s="282"/>
      <c r="AF241" s="306"/>
      <c r="AG241" s="293"/>
      <c r="AH241" s="295"/>
      <c r="AI241" s="282"/>
      <c r="AJ241" s="306"/>
      <c r="AK241" s="293"/>
      <c r="AL241" s="295"/>
      <c r="AM241" s="282"/>
      <c r="AN241" s="306"/>
      <c r="AO241" s="293"/>
      <c r="AP241" s="295"/>
      <c r="AQ241" s="282"/>
    </row>
    <row r="242" spans="1:45" s="15" customFormat="1" ht="18" customHeight="1">
      <c r="A242" s="314"/>
      <c r="B242" s="315"/>
      <c r="C242" s="316"/>
      <c r="D242" s="322">
        <f aca="true" t="shared" si="38" ref="D242:K242">SUM(D237,D136,D77,D24)</f>
        <v>17</v>
      </c>
      <c r="E242" s="310">
        <f t="shared" si="38"/>
        <v>93</v>
      </c>
      <c r="F242" s="333">
        <f t="shared" si="38"/>
        <v>210</v>
      </c>
      <c r="G242" s="312">
        <f t="shared" si="38"/>
        <v>1460</v>
      </c>
      <c r="H242" s="310">
        <f t="shared" si="38"/>
        <v>650</v>
      </c>
      <c r="I242" s="310">
        <f t="shared" si="38"/>
        <v>160</v>
      </c>
      <c r="J242" s="310">
        <f t="shared" si="38"/>
        <v>460</v>
      </c>
      <c r="K242" s="308">
        <f t="shared" si="38"/>
        <v>190</v>
      </c>
      <c r="L242" s="102">
        <f aca="true" t="shared" si="39" ref="L242:AQ242">SUM(L24+L136+L237+L77)</f>
        <v>90</v>
      </c>
      <c r="M242" s="103">
        <f t="shared" si="39"/>
        <v>35</v>
      </c>
      <c r="N242" s="103">
        <f t="shared" si="39"/>
        <v>0</v>
      </c>
      <c r="O242" s="104">
        <f t="shared" si="39"/>
        <v>20</v>
      </c>
      <c r="P242" s="102">
        <f t="shared" si="39"/>
        <v>75</v>
      </c>
      <c r="Q242" s="103">
        <f t="shared" si="39"/>
        <v>40</v>
      </c>
      <c r="R242" s="103">
        <f t="shared" si="39"/>
        <v>20</v>
      </c>
      <c r="S242" s="105">
        <f t="shared" si="39"/>
        <v>30</v>
      </c>
      <c r="T242" s="106">
        <f t="shared" si="39"/>
        <v>100</v>
      </c>
      <c r="U242" s="103">
        <f t="shared" si="39"/>
        <v>30</v>
      </c>
      <c r="V242" s="103">
        <f t="shared" si="39"/>
        <v>70</v>
      </c>
      <c r="W242" s="105">
        <f t="shared" si="39"/>
        <v>0</v>
      </c>
      <c r="X242" s="102">
        <f t="shared" si="39"/>
        <v>85</v>
      </c>
      <c r="Y242" s="103">
        <f t="shared" si="39"/>
        <v>20</v>
      </c>
      <c r="Z242" s="103">
        <f t="shared" si="39"/>
        <v>85</v>
      </c>
      <c r="AA242" s="104">
        <f t="shared" si="39"/>
        <v>0</v>
      </c>
      <c r="AB242" s="102">
        <f t="shared" si="39"/>
        <v>85</v>
      </c>
      <c r="AC242" s="103">
        <f t="shared" si="39"/>
        <v>30</v>
      </c>
      <c r="AD242" s="103">
        <f t="shared" si="39"/>
        <v>75</v>
      </c>
      <c r="AE242" s="105">
        <f t="shared" si="39"/>
        <v>10</v>
      </c>
      <c r="AF242" s="106">
        <f t="shared" si="39"/>
        <v>85</v>
      </c>
      <c r="AG242" s="103">
        <f t="shared" si="39"/>
        <v>0</v>
      </c>
      <c r="AH242" s="103">
        <f t="shared" si="39"/>
        <v>85</v>
      </c>
      <c r="AI242" s="104">
        <f t="shared" si="39"/>
        <v>20</v>
      </c>
      <c r="AJ242" s="102">
        <f t="shared" si="39"/>
        <v>70</v>
      </c>
      <c r="AK242" s="103">
        <f t="shared" si="39"/>
        <v>0</v>
      </c>
      <c r="AL242" s="103">
        <f t="shared" si="39"/>
        <v>65</v>
      </c>
      <c r="AM242" s="105">
        <f t="shared" si="39"/>
        <v>60</v>
      </c>
      <c r="AN242" s="102">
        <f t="shared" si="39"/>
        <v>60</v>
      </c>
      <c r="AO242" s="103">
        <f t="shared" si="39"/>
        <v>5</v>
      </c>
      <c r="AP242" s="103">
        <f t="shared" si="39"/>
        <v>60</v>
      </c>
      <c r="AQ242" s="105">
        <f t="shared" si="39"/>
        <v>50</v>
      </c>
      <c r="AS242" s="15" t="s">
        <v>68</v>
      </c>
    </row>
    <row r="243" spans="1:45" s="15" customFormat="1" ht="18" customHeight="1" thickBot="1">
      <c r="A243" s="314"/>
      <c r="B243" s="315"/>
      <c r="C243" s="316"/>
      <c r="D243" s="323"/>
      <c r="E243" s="311"/>
      <c r="F243" s="334"/>
      <c r="G243" s="313"/>
      <c r="H243" s="311"/>
      <c r="I243" s="311"/>
      <c r="J243" s="311"/>
      <c r="K243" s="309"/>
      <c r="L243" s="289">
        <f>SUM(L242:O242)</f>
        <v>145</v>
      </c>
      <c r="M243" s="290"/>
      <c r="N243" s="290"/>
      <c r="O243" s="290"/>
      <c r="P243" s="289">
        <f>SUM(P242:S242)</f>
        <v>165</v>
      </c>
      <c r="Q243" s="290"/>
      <c r="R243" s="290"/>
      <c r="S243" s="290"/>
      <c r="T243" s="289">
        <f>SUM(T242:W242)</f>
        <v>200</v>
      </c>
      <c r="U243" s="290"/>
      <c r="V243" s="290"/>
      <c r="W243" s="290"/>
      <c r="X243" s="289">
        <f>SUM(X242:AA242)</f>
        <v>190</v>
      </c>
      <c r="Y243" s="290"/>
      <c r="Z243" s="290"/>
      <c r="AA243" s="290"/>
      <c r="AB243" s="289">
        <f>SUM(AB242:AE242)</f>
        <v>200</v>
      </c>
      <c r="AC243" s="290"/>
      <c r="AD243" s="290"/>
      <c r="AE243" s="290"/>
      <c r="AF243" s="289">
        <f>SUM(AF242:AI242)</f>
        <v>190</v>
      </c>
      <c r="AG243" s="290"/>
      <c r="AH243" s="290"/>
      <c r="AI243" s="290"/>
      <c r="AJ243" s="289">
        <f>SUM(AJ242:AM242)</f>
        <v>195</v>
      </c>
      <c r="AK243" s="290"/>
      <c r="AL243" s="290"/>
      <c r="AM243" s="290"/>
      <c r="AN243" s="289">
        <f>SUM(AN242:AQ242)</f>
        <v>175</v>
      </c>
      <c r="AO243" s="290"/>
      <c r="AP243" s="290"/>
      <c r="AQ243" s="291"/>
      <c r="AS243" s="15">
        <f>SUM(L243:AQ243)</f>
        <v>1460</v>
      </c>
    </row>
    <row r="244" spans="1:45" s="15" customFormat="1" ht="18" customHeight="1">
      <c r="A244" s="314"/>
      <c r="B244" s="315"/>
      <c r="C244" s="316"/>
      <c r="D244" s="324" t="s">
        <v>27</v>
      </c>
      <c r="E244" s="325"/>
      <c r="F244" s="326"/>
      <c r="G244" s="307" t="s">
        <v>28</v>
      </c>
      <c r="H244" s="269"/>
      <c r="I244" s="269"/>
      <c r="J244" s="269"/>
      <c r="K244" s="270"/>
      <c r="L244" s="286">
        <v>2</v>
      </c>
      <c r="M244" s="287"/>
      <c r="N244" s="287"/>
      <c r="O244" s="288"/>
      <c r="P244" s="286">
        <v>3</v>
      </c>
      <c r="Q244" s="287"/>
      <c r="R244" s="287"/>
      <c r="S244" s="288"/>
      <c r="T244" s="286">
        <v>3</v>
      </c>
      <c r="U244" s="287"/>
      <c r="V244" s="287"/>
      <c r="W244" s="288"/>
      <c r="X244" s="286">
        <v>1</v>
      </c>
      <c r="Y244" s="287"/>
      <c r="Z244" s="287"/>
      <c r="AA244" s="288"/>
      <c r="AB244" s="286">
        <v>2</v>
      </c>
      <c r="AC244" s="287"/>
      <c r="AD244" s="287"/>
      <c r="AE244" s="288"/>
      <c r="AF244" s="286">
        <v>1</v>
      </c>
      <c r="AG244" s="287"/>
      <c r="AH244" s="287"/>
      <c r="AI244" s="288"/>
      <c r="AJ244" s="286">
        <v>3</v>
      </c>
      <c r="AK244" s="287"/>
      <c r="AL244" s="287"/>
      <c r="AM244" s="288"/>
      <c r="AN244" s="286">
        <v>2</v>
      </c>
      <c r="AO244" s="287"/>
      <c r="AP244" s="287"/>
      <c r="AQ244" s="288"/>
      <c r="AS244" s="15">
        <f>SUM(L244:AQ244)</f>
        <v>17</v>
      </c>
    </row>
    <row r="245" spans="1:45" s="15" customFormat="1" ht="18" customHeight="1">
      <c r="A245" s="314"/>
      <c r="B245" s="315"/>
      <c r="C245" s="316"/>
      <c r="D245" s="327"/>
      <c r="E245" s="328"/>
      <c r="F245" s="329"/>
      <c r="G245" s="299" t="s">
        <v>29</v>
      </c>
      <c r="H245" s="300"/>
      <c r="I245" s="300"/>
      <c r="J245" s="300"/>
      <c r="K245" s="301"/>
      <c r="L245" s="274">
        <v>6</v>
      </c>
      <c r="M245" s="275"/>
      <c r="N245" s="275"/>
      <c r="O245" s="276"/>
      <c r="P245" s="274">
        <v>5</v>
      </c>
      <c r="Q245" s="275"/>
      <c r="R245" s="275"/>
      <c r="S245" s="276"/>
      <c r="T245" s="274">
        <v>10</v>
      </c>
      <c r="U245" s="275"/>
      <c r="V245" s="275"/>
      <c r="W245" s="276"/>
      <c r="X245" s="274">
        <v>11</v>
      </c>
      <c r="Y245" s="275"/>
      <c r="Z245" s="275"/>
      <c r="AA245" s="276"/>
      <c r="AB245" s="274">
        <v>15</v>
      </c>
      <c r="AC245" s="275"/>
      <c r="AD245" s="275"/>
      <c r="AE245" s="276"/>
      <c r="AF245" s="274">
        <v>18</v>
      </c>
      <c r="AG245" s="275"/>
      <c r="AH245" s="275"/>
      <c r="AI245" s="276"/>
      <c r="AJ245" s="274">
        <v>12</v>
      </c>
      <c r="AK245" s="275"/>
      <c r="AL245" s="275"/>
      <c r="AM245" s="276"/>
      <c r="AN245" s="274">
        <v>16</v>
      </c>
      <c r="AO245" s="275"/>
      <c r="AP245" s="275"/>
      <c r="AQ245" s="276"/>
      <c r="AS245" s="15">
        <f>SUM(L245:AQ245)</f>
        <v>93</v>
      </c>
    </row>
    <row r="246" spans="1:45" s="15" customFormat="1" ht="18" customHeight="1" thickBot="1">
      <c r="A246" s="314"/>
      <c r="B246" s="315"/>
      <c r="C246" s="316"/>
      <c r="D246" s="330"/>
      <c r="E246" s="331"/>
      <c r="F246" s="332"/>
      <c r="G246" s="299" t="s">
        <v>66</v>
      </c>
      <c r="H246" s="300"/>
      <c r="I246" s="300"/>
      <c r="J246" s="300"/>
      <c r="K246" s="301"/>
      <c r="L246" s="280">
        <f>L$145+SumaECTS(L223:O236)</f>
        <v>26</v>
      </c>
      <c r="M246" s="280"/>
      <c r="N246" s="280"/>
      <c r="O246" s="280"/>
      <c r="P246" s="280">
        <f>P$145+SumaECTS(P223:S236)</f>
        <v>26</v>
      </c>
      <c r="Q246" s="280"/>
      <c r="R246" s="280"/>
      <c r="S246" s="280"/>
      <c r="T246" s="280">
        <f>T$145+SumaECTS(T223:W236)</f>
        <v>26</v>
      </c>
      <c r="U246" s="280"/>
      <c r="V246" s="280"/>
      <c r="W246" s="280"/>
      <c r="X246" s="280">
        <f>X$145+SumaECTS(X223:AA236)</f>
        <v>26</v>
      </c>
      <c r="Y246" s="280"/>
      <c r="Z246" s="280"/>
      <c r="AA246" s="280"/>
      <c r="AB246" s="280">
        <f>AB$145+SumaECTS(AB223:AE236)</f>
        <v>27</v>
      </c>
      <c r="AC246" s="280"/>
      <c r="AD246" s="280"/>
      <c r="AE246" s="280"/>
      <c r="AF246" s="280">
        <f>AF$145+SumaECTS(AF223:AI236)</f>
        <v>26</v>
      </c>
      <c r="AG246" s="280"/>
      <c r="AH246" s="280"/>
      <c r="AI246" s="280"/>
      <c r="AJ246" s="280">
        <f>AJ$145+SumaECTS(AJ223:AM236)</f>
        <v>26</v>
      </c>
      <c r="AK246" s="280"/>
      <c r="AL246" s="280"/>
      <c r="AM246" s="280"/>
      <c r="AN246" s="280">
        <f>AN$145+SumaECTS(AN223:AQ236)</f>
        <v>27</v>
      </c>
      <c r="AO246" s="280"/>
      <c r="AP246" s="280"/>
      <c r="AQ246" s="280"/>
      <c r="AS246" s="15">
        <f>SUM(L246:AQ246)</f>
        <v>210</v>
      </c>
    </row>
    <row r="247" spans="1:43" s="15" customFormat="1" ht="18" customHeight="1">
      <c r="A247" s="107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39"/>
      <c r="V247" s="108"/>
      <c r="W247" s="108"/>
      <c r="X247" s="108"/>
      <c r="Y247" s="39"/>
      <c r="Z247" s="108"/>
      <c r="AA247" s="108"/>
      <c r="AB247" s="108"/>
      <c r="AC247" s="108"/>
      <c r="AD247" s="39"/>
      <c r="AE247" s="109"/>
      <c r="AF247" s="110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11"/>
    </row>
    <row r="248" spans="1:43" s="15" customFormat="1" ht="18" customHeight="1">
      <c r="A248" s="112" t="s">
        <v>61</v>
      </c>
      <c r="B248" s="113"/>
      <c r="C248" s="113"/>
      <c r="D248" s="113"/>
      <c r="E248" s="113"/>
      <c r="F248" s="113"/>
      <c r="G248" s="113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2"/>
      <c r="AF248" s="30"/>
      <c r="AG248" s="31" t="s">
        <v>211</v>
      </c>
      <c r="AH248" s="31"/>
      <c r="AI248" s="31"/>
      <c r="AJ248" s="31"/>
      <c r="AK248" s="31"/>
      <c r="AL248" s="31"/>
      <c r="AM248" s="31"/>
      <c r="AN248" s="31"/>
      <c r="AO248" s="31"/>
      <c r="AP248" s="31"/>
      <c r="AQ248" s="32"/>
    </row>
    <row r="249" spans="1:43" s="15" customFormat="1" ht="18" customHeight="1">
      <c r="A249" s="114"/>
      <c r="B249" s="115" t="s">
        <v>20</v>
      </c>
      <c r="C249" s="12" t="s">
        <v>149</v>
      </c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113"/>
      <c r="R249" s="113"/>
      <c r="S249" s="113"/>
      <c r="T249" s="116"/>
      <c r="U249" s="116"/>
      <c r="V249" s="116"/>
      <c r="W249" s="116"/>
      <c r="X249" s="116"/>
      <c r="Y249" s="116"/>
      <c r="Z249" s="116"/>
      <c r="AA249" s="116"/>
      <c r="AB249" s="113"/>
      <c r="AC249" s="113"/>
      <c r="AD249" s="31"/>
      <c r="AE249" s="32"/>
      <c r="AF249" s="117"/>
      <c r="AG249" s="113"/>
      <c r="AH249" s="116"/>
      <c r="AI249" s="116"/>
      <c r="AJ249" s="31"/>
      <c r="AK249" s="31"/>
      <c r="AL249" s="31"/>
      <c r="AM249" s="31"/>
      <c r="AN249" s="31"/>
      <c r="AO249" s="17"/>
      <c r="AP249" s="17"/>
      <c r="AQ249" s="18"/>
    </row>
    <row r="250" spans="1:43" s="15" customFormat="1" ht="18" customHeight="1">
      <c r="A250" s="114"/>
      <c r="B250" s="115" t="s">
        <v>21</v>
      </c>
      <c r="C250" s="118" t="s">
        <v>202</v>
      </c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19"/>
      <c r="R250" s="119"/>
      <c r="S250" s="119"/>
      <c r="T250" s="120"/>
      <c r="U250" s="121"/>
      <c r="V250" s="120"/>
      <c r="W250" s="120"/>
      <c r="X250" s="120"/>
      <c r="Y250" s="121"/>
      <c r="Z250" s="120"/>
      <c r="AA250" s="120"/>
      <c r="AB250" s="31"/>
      <c r="AC250" s="31"/>
      <c r="AD250" s="31"/>
      <c r="AE250" s="32"/>
      <c r="AF250" s="30"/>
      <c r="AG250" s="121" t="s">
        <v>30</v>
      </c>
      <c r="AH250" s="119"/>
      <c r="AI250" s="119"/>
      <c r="AJ250" s="120"/>
      <c r="AK250" s="122"/>
      <c r="AL250" s="31"/>
      <c r="AM250" s="31"/>
      <c r="AN250" s="122"/>
      <c r="AO250" s="122"/>
      <c r="AP250" s="122"/>
      <c r="AQ250" s="32"/>
    </row>
    <row r="251" spans="1:43" s="15" customFormat="1" ht="18" customHeight="1">
      <c r="A251" s="114"/>
      <c r="B251" s="123" t="s">
        <v>22</v>
      </c>
      <c r="C251" s="4" t="s">
        <v>203</v>
      </c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13"/>
      <c r="R251" s="113"/>
      <c r="S251" s="113"/>
      <c r="T251" s="116"/>
      <c r="U251" s="116"/>
      <c r="V251" s="116"/>
      <c r="W251" s="116"/>
      <c r="X251" s="116"/>
      <c r="Y251" s="116"/>
      <c r="Z251" s="116"/>
      <c r="AA251" s="116"/>
      <c r="AB251" s="31"/>
      <c r="AC251" s="31"/>
      <c r="AD251" s="31"/>
      <c r="AE251" s="32"/>
      <c r="AF251" s="30"/>
      <c r="AG251" s="120" t="s">
        <v>31</v>
      </c>
      <c r="AH251" s="120" t="s">
        <v>32</v>
      </c>
      <c r="AI251" s="113"/>
      <c r="AJ251" s="116"/>
      <c r="AK251" s="31"/>
      <c r="AL251" s="31"/>
      <c r="AM251" s="31"/>
      <c r="AN251" s="31"/>
      <c r="AO251" s="31"/>
      <c r="AP251" s="31"/>
      <c r="AQ251" s="125"/>
    </row>
    <row r="252" spans="1:43" s="15" customFormat="1" ht="18" customHeight="1">
      <c r="A252" s="114"/>
      <c r="B252" s="126" t="s">
        <v>23</v>
      </c>
      <c r="C252" s="4" t="s">
        <v>204</v>
      </c>
      <c r="D252" s="124"/>
      <c r="E252" s="124"/>
      <c r="F252" s="124"/>
      <c r="G252" s="46"/>
      <c r="H252" s="127"/>
      <c r="I252" s="127"/>
      <c r="J252" s="127"/>
      <c r="K252" s="127"/>
      <c r="L252" s="127"/>
      <c r="M252" s="127"/>
      <c r="N252" s="127"/>
      <c r="O252" s="127"/>
      <c r="P252" s="127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31"/>
      <c r="AC252" s="31"/>
      <c r="AD252" s="31"/>
      <c r="AE252" s="32"/>
      <c r="AF252" s="30"/>
      <c r="AG252" s="119" t="s">
        <v>33</v>
      </c>
      <c r="AH252" s="119" t="s">
        <v>34</v>
      </c>
      <c r="AI252" s="128"/>
      <c r="AJ252" s="128"/>
      <c r="AK252" s="31"/>
      <c r="AL252" s="31"/>
      <c r="AM252" s="31"/>
      <c r="AN252" s="31"/>
      <c r="AO252" s="31"/>
      <c r="AP252" s="31"/>
      <c r="AQ252" s="32"/>
    </row>
    <row r="253" spans="1:43" s="15" customFormat="1" ht="18" customHeight="1">
      <c r="A253" s="114"/>
      <c r="B253" s="126" t="s">
        <v>24</v>
      </c>
      <c r="C253" s="46" t="s">
        <v>187</v>
      </c>
      <c r="D253" s="46"/>
      <c r="E253" s="46"/>
      <c r="F253" s="46"/>
      <c r="G253" s="46"/>
      <c r="H253" s="46"/>
      <c r="I253" s="46"/>
      <c r="J253" s="46"/>
      <c r="K253" s="129"/>
      <c r="L253" s="46"/>
      <c r="M253" s="46"/>
      <c r="N253" s="46"/>
      <c r="O253" s="46"/>
      <c r="P253" s="46"/>
      <c r="Q253" s="130"/>
      <c r="R253" s="130"/>
      <c r="S253" s="130"/>
      <c r="T253" s="130"/>
      <c r="U253" s="113"/>
      <c r="V253" s="113"/>
      <c r="W253" s="113"/>
      <c r="X253" s="130"/>
      <c r="Y253" s="113"/>
      <c r="Z253" s="113"/>
      <c r="AA253" s="113"/>
      <c r="AB253" s="31"/>
      <c r="AC253" s="31"/>
      <c r="AD253" s="31"/>
      <c r="AE253" s="32"/>
      <c r="AF253" s="30"/>
      <c r="AG253" s="120" t="s">
        <v>16</v>
      </c>
      <c r="AH253" s="131" t="s">
        <v>35</v>
      </c>
      <c r="AI253" s="113"/>
      <c r="AJ253" s="113"/>
      <c r="AK253" s="31"/>
      <c r="AL253" s="31"/>
      <c r="AM253" s="31"/>
      <c r="AN253" s="31"/>
      <c r="AO253" s="31"/>
      <c r="AP253" s="31"/>
      <c r="AQ253" s="32"/>
    </row>
    <row r="254" spans="1:43" s="15" customFormat="1" ht="18" customHeight="1">
      <c r="A254" s="114"/>
      <c r="B254" s="132"/>
      <c r="C254" s="2"/>
      <c r="D254" s="46"/>
      <c r="E254" s="46"/>
      <c r="F254" s="46"/>
      <c r="G254" s="46"/>
      <c r="H254" s="22"/>
      <c r="I254" s="22"/>
      <c r="J254" s="22"/>
      <c r="K254" s="22"/>
      <c r="L254" s="22"/>
      <c r="M254" s="22"/>
      <c r="N254" s="22"/>
      <c r="O254" s="22"/>
      <c r="P254" s="22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31"/>
      <c r="AC254" s="31"/>
      <c r="AD254" s="31"/>
      <c r="AE254" s="32"/>
      <c r="AF254" s="30"/>
      <c r="AG254" s="120" t="s">
        <v>36</v>
      </c>
      <c r="AH254" s="120" t="s">
        <v>37</v>
      </c>
      <c r="AI254" s="113"/>
      <c r="AJ254" s="113"/>
      <c r="AK254" s="31"/>
      <c r="AL254" s="31"/>
      <c r="AM254" s="31"/>
      <c r="AN254" s="31"/>
      <c r="AO254" s="31"/>
      <c r="AP254" s="31"/>
      <c r="AQ254" s="32"/>
    </row>
    <row r="255" spans="1:43" s="15" customFormat="1" ht="18" customHeight="1">
      <c r="A255" s="114"/>
      <c r="C255" s="31"/>
      <c r="D255" s="46"/>
      <c r="E255" s="46"/>
      <c r="F255" s="46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113"/>
      <c r="R255" s="113"/>
      <c r="S255" s="113"/>
      <c r="T255" s="116"/>
      <c r="U255" s="116"/>
      <c r="V255" s="116"/>
      <c r="W255" s="116"/>
      <c r="X255" s="116"/>
      <c r="Y255" s="116"/>
      <c r="Z255" s="116"/>
      <c r="AA255" s="116"/>
      <c r="AB255" s="31"/>
      <c r="AC255" s="31"/>
      <c r="AD255" s="31"/>
      <c r="AE255" s="32"/>
      <c r="AF255" s="30"/>
      <c r="AG255" s="120" t="s">
        <v>38</v>
      </c>
      <c r="AH255" s="120" t="s">
        <v>39</v>
      </c>
      <c r="AI255" s="113"/>
      <c r="AJ255" s="116"/>
      <c r="AK255" s="31"/>
      <c r="AL255" s="31"/>
      <c r="AM255" s="31"/>
      <c r="AN255" s="31"/>
      <c r="AO255" s="31"/>
      <c r="AP255" s="31"/>
      <c r="AQ255" s="32"/>
    </row>
    <row r="256" spans="1:43" s="15" customFormat="1" ht="18" customHeight="1">
      <c r="A256" s="114"/>
      <c r="B256" s="46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46"/>
      <c r="N256" s="46"/>
      <c r="O256" s="46"/>
      <c r="P256" s="46"/>
      <c r="Q256" s="130"/>
      <c r="R256" s="130"/>
      <c r="S256" s="130"/>
      <c r="T256" s="116"/>
      <c r="U256" s="116"/>
      <c r="V256" s="116"/>
      <c r="W256" s="116"/>
      <c r="X256" s="116"/>
      <c r="Y256" s="116"/>
      <c r="Z256" s="116"/>
      <c r="AA256" s="116"/>
      <c r="AB256" s="31"/>
      <c r="AC256" s="31"/>
      <c r="AD256" s="31"/>
      <c r="AE256" s="32"/>
      <c r="AF256" s="30"/>
      <c r="AG256" s="119" t="s">
        <v>40</v>
      </c>
      <c r="AH256" s="119" t="s">
        <v>41</v>
      </c>
      <c r="AI256" s="113"/>
      <c r="AJ256" s="116"/>
      <c r="AK256" s="31"/>
      <c r="AL256" s="31"/>
      <c r="AM256" s="31"/>
      <c r="AN256" s="31"/>
      <c r="AO256" s="31"/>
      <c r="AP256" s="31"/>
      <c r="AQ256" s="32"/>
    </row>
    <row r="257" spans="1:43" s="15" customFormat="1" ht="18" customHeight="1">
      <c r="A257" s="114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113"/>
      <c r="R257" s="113"/>
      <c r="S257" s="113"/>
      <c r="T257" s="116"/>
      <c r="U257" s="116"/>
      <c r="V257" s="116"/>
      <c r="W257" s="116"/>
      <c r="X257" s="116"/>
      <c r="Y257" s="116"/>
      <c r="Z257" s="116"/>
      <c r="AA257" s="116"/>
      <c r="AB257" s="31"/>
      <c r="AC257" s="31"/>
      <c r="AD257" s="31"/>
      <c r="AE257" s="32"/>
      <c r="AF257" s="30"/>
      <c r="AG257" s="133"/>
      <c r="AH257" s="119" t="s">
        <v>65</v>
      </c>
      <c r="AJ257" s="116"/>
      <c r="AK257" s="31"/>
      <c r="AL257" s="31"/>
      <c r="AM257" s="31"/>
      <c r="AN257" s="31"/>
      <c r="AO257" s="31"/>
      <c r="AP257" s="31"/>
      <c r="AQ257" s="32"/>
    </row>
    <row r="258" spans="1:43" s="15" customFormat="1" ht="18" customHeight="1" thickBot="1">
      <c r="A258" s="134"/>
      <c r="B258" s="135"/>
      <c r="C258" s="135"/>
      <c r="D258" s="135"/>
      <c r="E258" s="136"/>
      <c r="F258" s="136"/>
      <c r="G258" s="136"/>
      <c r="H258" s="136"/>
      <c r="I258" s="136"/>
      <c r="J258" s="136"/>
      <c r="K258" s="135"/>
      <c r="L258" s="135"/>
      <c r="M258" s="135"/>
      <c r="N258" s="135"/>
      <c r="O258" s="135"/>
      <c r="P258" s="135"/>
      <c r="Q258" s="135"/>
      <c r="R258" s="135"/>
      <c r="S258" s="135"/>
      <c r="T258" s="137"/>
      <c r="U258" s="138"/>
      <c r="V258" s="138"/>
      <c r="W258" s="138"/>
      <c r="X258" s="137"/>
      <c r="Y258" s="138"/>
      <c r="Z258" s="138"/>
      <c r="AA258" s="138"/>
      <c r="AB258" s="138"/>
      <c r="AC258" s="138"/>
      <c r="AD258" s="138"/>
      <c r="AE258" s="139"/>
      <c r="AF258" s="296" t="s">
        <v>150</v>
      </c>
      <c r="AG258" s="297"/>
      <c r="AH258" s="297"/>
      <c r="AI258" s="297"/>
      <c r="AJ258" s="297"/>
      <c r="AK258" s="297"/>
      <c r="AL258" s="297"/>
      <c r="AM258" s="297"/>
      <c r="AN258" s="297"/>
      <c r="AO258" s="297"/>
      <c r="AP258" s="297"/>
      <c r="AQ258" s="298"/>
    </row>
    <row r="259" spans="1:43" s="15" customFormat="1" ht="18" customHeight="1">
      <c r="A259" s="376"/>
      <c r="B259" s="377"/>
      <c r="C259" s="378"/>
      <c r="D259" s="379" t="s">
        <v>210</v>
      </c>
      <c r="E259" s="380"/>
      <c r="F259" s="380"/>
      <c r="G259" s="380"/>
      <c r="H259" s="380"/>
      <c r="I259" s="380"/>
      <c r="J259" s="380"/>
      <c r="K259" s="380"/>
      <c r="L259" s="380"/>
      <c r="M259" s="380"/>
      <c r="N259" s="380"/>
      <c r="O259" s="380"/>
      <c r="P259" s="380"/>
      <c r="Q259" s="380"/>
      <c r="R259" s="380"/>
      <c r="S259" s="380"/>
      <c r="T259" s="380"/>
      <c r="U259" s="380"/>
      <c r="V259" s="380"/>
      <c r="W259" s="380"/>
      <c r="X259" s="380"/>
      <c r="Y259" s="380"/>
      <c r="Z259" s="380"/>
      <c r="AA259" s="380"/>
      <c r="AB259" s="380"/>
      <c r="AC259" s="380"/>
      <c r="AD259" s="380"/>
      <c r="AE259" s="381"/>
      <c r="AF259" s="384" t="s">
        <v>0</v>
      </c>
      <c r="AG259" s="325"/>
      <c r="AH259" s="325"/>
      <c r="AI259" s="325"/>
      <c r="AJ259" s="325"/>
      <c r="AK259" s="325"/>
      <c r="AL259" s="325"/>
      <c r="AM259" s="325"/>
      <c r="AN259" s="325"/>
      <c r="AO259" s="325"/>
      <c r="AP259" s="325"/>
      <c r="AQ259" s="385"/>
    </row>
    <row r="260" spans="1:43" s="15" customFormat="1" ht="18" customHeight="1">
      <c r="A260" s="386" t="s">
        <v>78</v>
      </c>
      <c r="B260" s="263"/>
      <c r="C260" s="264"/>
      <c r="D260" s="382"/>
      <c r="E260" s="383"/>
      <c r="F260" s="383"/>
      <c r="G260" s="383"/>
      <c r="H260" s="383"/>
      <c r="I260" s="383"/>
      <c r="J260" s="383"/>
      <c r="K260" s="383"/>
      <c r="L260" s="383"/>
      <c r="M260" s="383"/>
      <c r="N260" s="383"/>
      <c r="O260" s="383"/>
      <c r="P260" s="383"/>
      <c r="Q260" s="383"/>
      <c r="R260" s="383"/>
      <c r="S260" s="383"/>
      <c r="T260" s="383"/>
      <c r="U260" s="383"/>
      <c r="V260" s="383"/>
      <c r="W260" s="383"/>
      <c r="X260" s="383"/>
      <c r="Y260" s="383"/>
      <c r="Z260" s="383"/>
      <c r="AA260" s="383"/>
      <c r="AB260" s="383"/>
      <c r="AC260" s="383"/>
      <c r="AD260" s="383"/>
      <c r="AE260" s="383"/>
      <c r="AF260" s="16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8"/>
    </row>
    <row r="261" spans="1:43" s="15" customFormat="1" ht="18" customHeight="1">
      <c r="A261" s="386"/>
      <c r="B261" s="263"/>
      <c r="C261" s="264"/>
      <c r="D261" s="19" t="s">
        <v>74</v>
      </c>
      <c r="E261" s="20"/>
      <c r="F261" s="20"/>
      <c r="G261" s="20"/>
      <c r="H261" s="20"/>
      <c r="I261" s="21" t="s">
        <v>188</v>
      </c>
      <c r="J261" s="22"/>
      <c r="K261" s="20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19"/>
      <c r="W261" s="19"/>
      <c r="X261" s="21"/>
      <c r="Y261" s="21"/>
      <c r="Z261" s="19"/>
      <c r="AA261" s="19"/>
      <c r="AB261" s="22"/>
      <c r="AC261" s="19"/>
      <c r="AD261" s="19"/>
      <c r="AE261" s="19"/>
      <c r="AF261" s="30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2"/>
    </row>
    <row r="262" spans="1:43" s="15" customFormat="1" ht="18" customHeight="1">
      <c r="A262" s="262" t="s">
        <v>67</v>
      </c>
      <c r="B262" s="263"/>
      <c r="C262" s="264"/>
      <c r="D262" s="19" t="s">
        <v>73</v>
      </c>
      <c r="E262" s="20"/>
      <c r="F262" s="20"/>
      <c r="G262" s="19"/>
      <c r="H262" s="19"/>
      <c r="I262" s="21" t="s">
        <v>158</v>
      </c>
      <c r="J262" s="22"/>
      <c r="K262" s="21"/>
      <c r="L262" s="21"/>
      <c r="M262" s="17"/>
      <c r="N262" s="20"/>
      <c r="O262" s="21"/>
      <c r="P262" s="21"/>
      <c r="Q262" s="21"/>
      <c r="R262" s="21"/>
      <c r="S262" s="21"/>
      <c r="T262" s="21"/>
      <c r="U262" s="21"/>
      <c r="V262" s="19"/>
      <c r="W262" s="19"/>
      <c r="X262" s="21"/>
      <c r="Y262" s="21"/>
      <c r="Z262" s="19"/>
      <c r="AA262" s="19"/>
      <c r="AB262" s="22"/>
      <c r="AC262" s="26"/>
      <c r="AD262" s="26"/>
      <c r="AE262" s="26"/>
      <c r="AF262" s="271" t="s">
        <v>2</v>
      </c>
      <c r="AG262" s="272"/>
      <c r="AH262" s="272"/>
      <c r="AI262" s="272"/>
      <c r="AJ262" s="272"/>
      <c r="AK262" s="272"/>
      <c r="AL262" s="272"/>
      <c r="AM262" s="272"/>
      <c r="AN262" s="272"/>
      <c r="AO262" s="272"/>
      <c r="AP262" s="272"/>
      <c r="AQ262" s="273"/>
    </row>
    <row r="263" spans="1:43" s="15" customFormat="1" ht="18" customHeight="1">
      <c r="A263" s="271" t="s">
        <v>62</v>
      </c>
      <c r="B263" s="272"/>
      <c r="C263" s="359"/>
      <c r="D263" s="19" t="s">
        <v>1</v>
      </c>
      <c r="E263" s="19"/>
      <c r="F263" s="19"/>
      <c r="G263" s="19"/>
      <c r="H263" s="19"/>
      <c r="I263" s="21" t="s">
        <v>79</v>
      </c>
      <c r="J263" s="22"/>
      <c r="K263" s="21"/>
      <c r="L263" s="21"/>
      <c r="M263" s="21"/>
      <c r="N263" s="20"/>
      <c r="O263" s="21"/>
      <c r="P263" s="21"/>
      <c r="Q263" s="21"/>
      <c r="R263" s="21"/>
      <c r="S263" s="21"/>
      <c r="T263" s="21"/>
      <c r="U263" s="21"/>
      <c r="V263" s="19"/>
      <c r="W263" s="19"/>
      <c r="X263" s="21"/>
      <c r="Y263" s="21"/>
      <c r="Z263" s="19"/>
      <c r="AA263" s="19"/>
      <c r="AB263" s="22"/>
      <c r="AC263" s="26"/>
      <c r="AD263" s="26"/>
      <c r="AE263" s="26"/>
      <c r="AF263" s="271" t="s">
        <v>4</v>
      </c>
      <c r="AG263" s="272"/>
      <c r="AH263" s="272"/>
      <c r="AI263" s="272"/>
      <c r="AJ263" s="272"/>
      <c r="AK263" s="272"/>
      <c r="AL263" s="272"/>
      <c r="AM263" s="272"/>
      <c r="AN263" s="272"/>
      <c r="AO263" s="272"/>
      <c r="AP263" s="272"/>
      <c r="AQ263" s="273"/>
    </row>
    <row r="264" spans="1:43" s="15" customFormat="1" ht="18" customHeight="1">
      <c r="A264" s="262" t="s">
        <v>63</v>
      </c>
      <c r="B264" s="263"/>
      <c r="C264" s="264"/>
      <c r="D264" s="29" t="s">
        <v>3</v>
      </c>
      <c r="E264" s="19"/>
      <c r="F264" s="19"/>
      <c r="G264" s="19"/>
      <c r="H264" s="19"/>
      <c r="I264" s="21" t="s">
        <v>155</v>
      </c>
      <c r="J264" s="22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19"/>
      <c r="W264" s="19"/>
      <c r="X264" s="21"/>
      <c r="Y264" s="21"/>
      <c r="Z264" s="19"/>
      <c r="AA264" s="19"/>
      <c r="AB264" s="22"/>
      <c r="AC264" s="19"/>
      <c r="AD264" s="19"/>
      <c r="AE264" s="19"/>
      <c r="AF264" s="27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8"/>
    </row>
    <row r="265" spans="1:43" s="15" customFormat="1" ht="18" customHeight="1" thickBot="1">
      <c r="A265" s="370"/>
      <c r="B265" s="371"/>
      <c r="C265" s="372"/>
      <c r="D265" s="34"/>
      <c r="E265" s="35"/>
      <c r="F265" s="35"/>
      <c r="G265" s="35"/>
      <c r="H265" s="35"/>
      <c r="I265" s="35"/>
      <c r="J265" s="35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7"/>
      <c r="W265" s="37"/>
      <c r="X265" s="36"/>
      <c r="Y265" s="36"/>
      <c r="Z265" s="37"/>
      <c r="AA265" s="37"/>
      <c r="AB265" s="35"/>
      <c r="AC265" s="33"/>
      <c r="AD265" s="33"/>
      <c r="AE265" s="33"/>
      <c r="AF265" s="373" t="s">
        <v>192</v>
      </c>
      <c r="AG265" s="374"/>
      <c r="AH265" s="374"/>
      <c r="AI265" s="374"/>
      <c r="AJ265" s="374"/>
      <c r="AK265" s="374"/>
      <c r="AL265" s="374"/>
      <c r="AM265" s="374"/>
      <c r="AN265" s="374"/>
      <c r="AO265" s="374"/>
      <c r="AP265" s="374"/>
      <c r="AQ265" s="375"/>
    </row>
    <row r="266" spans="1:43" s="15" customFormat="1" ht="18" customHeight="1" thickBot="1">
      <c r="A266" s="172"/>
      <c r="B266" s="42"/>
      <c r="C266" s="42"/>
      <c r="D266" s="173"/>
      <c r="E266" s="31"/>
      <c r="F266" s="31"/>
      <c r="G266" s="31"/>
      <c r="H266" s="31"/>
      <c r="I266" s="31"/>
      <c r="J266" s="31"/>
      <c r="K266" s="174"/>
      <c r="L266" s="174"/>
      <c r="M266" s="174"/>
      <c r="N266" s="174"/>
      <c r="O266" s="174"/>
      <c r="P266" s="174"/>
      <c r="Q266" s="174"/>
      <c r="R266" s="174"/>
      <c r="S266" s="174"/>
      <c r="T266" s="174"/>
      <c r="U266" s="174"/>
      <c r="V266" s="122"/>
      <c r="W266" s="122"/>
      <c r="X266" s="174"/>
      <c r="Y266" s="174"/>
      <c r="Z266" s="122"/>
      <c r="AA266" s="122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31"/>
      <c r="AQ266" s="32"/>
    </row>
    <row r="267" spans="1:43" s="15" customFormat="1" ht="18" customHeight="1">
      <c r="A267" s="265" t="s">
        <v>43</v>
      </c>
      <c r="B267" s="360" t="s">
        <v>6</v>
      </c>
      <c r="C267" s="358"/>
      <c r="D267" s="365" t="s">
        <v>7</v>
      </c>
      <c r="E267" s="358"/>
      <c r="F267" s="366"/>
      <c r="G267" s="369" t="s">
        <v>8</v>
      </c>
      <c r="H267" s="269"/>
      <c r="I267" s="269"/>
      <c r="J267" s="269"/>
      <c r="K267" s="269"/>
      <c r="L267" s="268" t="s">
        <v>9</v>
      </c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69"/>
      <c r="X267" s="358"/>
      <c r="Y267" s="358"/>
      <c r="Z267" s="358"/>
      <c r="AA267" s="358"/>
      <c r="AB267" s="358"/>
      <c r="AC267" s="358"/>
      <c r="AD267" s="358"/>
      <c r="AE267" s="358"/>
      <c r="AF267" s="358"/>
      <c r="AG267" s="358"/>
      <c r="AH267" s="358"/>
      <c r="AI267" s="358"/>
      <c r="AJ267" s="358"/>
      <c r="AK267" s="358"/>
      <c r="AL267" s="358"/>
      <c r="AM267" s="358"/>
      <c r="AN267" s="269"/>
      <c r="AO267" s="269"/>
      <c r="AP267" s="269"/>
      <c r="AQ267" s="270"/>
    </row>
    <row r="268" spans="1:43" s="15" customFormat="1" ht="18" customHeight="1">
      <c r="A268" s="266"/>
      <c r="B268" s="361"/>
      <c r="C268" s="362"/>
      <c r="D268" s="367"/>
      <c r="E268" s="362"/>
      <c r="F268" s="368"/>
      <c r="G268" s="305" t="s">
        <v>10</v>
      </c>
      <c r="H268" s="337" t="s">
        <v>11</v>
      </c>
      <c r="I268" s="337"/>
      <c r="J268" s="337"/>
      <c r="K268" s="339"/>
      <c r="L268" s="302" t="s">
        <v>193</v>
      </c>
      <c r="M268" s="303"/>
      <c r="N268" s="303"/>
      <c r="O268" s="304"/>
      <c r="P268" s="302" t="s">
        <v>194</v>
      </c>
      <c r="Q268" s="303"/>
      <c r="R268" s="303"/>
      <c r="S268" s="304"/>
      <c r="T268" s="302" t="s">
        <v>195</v>
      </c>
      <c r="U268" s="303"/>
      <c r="V268" s="303"/>
      <c r="W268" s="304"/>
      <c r="X268" s="277" t="s">
        <v>196</v>
      </c>
      <c r="Y268" s="278"/>
      <c r="Z268" s="278"/>
      <c r="AA268" s="279"/>
      <c r="AB268" s="277" t="s">
        <v>197</v>
      </c>
      <c r="AC268" s="278"/>
      <c r="AD268" s="278"/>
      <c r="AE268" s="279"/>
      <c r="AF268" s="277" t="s">
        <v>198</v>
      </c>
      <c r="AG268" s="278"/>
      <c r="AH268" s="278"/>
      <c r="AI268" s="279"/>
      <c r="AJ268" s="277" t="s">
        <v>199</v>
      </c>
      <c r="AK268" s="278"/>
      <c r="AL268" s="278"/>
      <c r="AM268" s="279"/>
      <c r="AN268" s="302" t="s">
        <v>200</v>
      </c>
      <c r="AO268" s="303"/>
      <c r="AP268" s="303"/>
      <c r="AQ268" s="304"/>
    </row>
    <row r="269" spans="1:43" s="15" customFormat="1" ht="18" customHeight="1">
      <c r="A269" s="266"/>
      <c r="B269" s="361"/>
      <c r="C269" s="362"/>
      <c r="D269" s="318" t="s">
        <v>12</v>
      </c>
      <c r="E269" s="354" t="s">
        <v>13</v>
      </c>
      <c r="F269" s="281" t="s">
        <v>66</v>
      </c>
      <c r="G269" s="357"/>
      <c r="H269" s="337" t="s">
        <v>14</v>
      </c>
      <c r="I269" s="337" t="s">
        <v>15</v>
      </c>
      <c r="J269" s="337" t="s">
        <v>16</v>
      </c>
      <c r="K269" s="339" t="s">
        <v>58</v>
      </c>
      <c r="L269" s="277" t="s">
        <v>186</v>
      </c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  <c r="AA269" s="278"/>
      <c r="AB269" s="278"/>
      <c r="AC269" s="278"/>
      <c r="AD269" s="278"/>
      <c r="AE269" s="278"/>
      <c r="AF269" s="278"/>
      <c r="AG269" s="278"/>
      <c r="AH269" s="278"/>
      <c r="AI269" s="278"/>
      <c r="AJ269" s="278"/>
      <c r="AK269" s="278"/>
      <c r="AL269" s="278"/>
      <c r="AM269" s="278"/>
      <c r="AN269" s="278"/>
      <c r="AO269" s="278"/>
      <c r="AP269" s="278"/>
      <c r="AQ269" s="279"/>
    </row>
    <row r="270" spans="1:43" s="15" customFormat="1" ht="18" customHeight="1">
      <c r="A270" s="266"/>
      <c r="B270" s="361"/>
      <c r="C270" s="362"/>
      <c r="D270" s="318"/>
      <c r="E270" s="355"/>
      <c r="F270" s="321"/>
      <c r="G270" s="357"/>
      <c r="H270" s="337"/>
      <c r="I270" s="337"/>
      <c r="J270" s="337"/>
      <c r="K270" s="339"/>
      <c r="L270" s="305" t="s">
        <v>14</v>
      </c>
      <c r="M270" s="292" t="s">
        <v>15</v>
      </c>
      <c r="N270" s="294" t="s">
        <v>17</v>
      </c>
      <c r="O270" s="281" t="s">
        <v>64</v>
      </c>
      <c r="P270" s="305" t="s">
        <v>14</v>
      </c>
      <c r="Q270" s="292" t="s">
        <v>15</v>
      </c>
      <c r="R270" s="294" t="s">
        <v>17</v>
      </c>
      <c r="S270" s="281" t="s">
        <v>64</v>
      </c>
      <c r="T270" s="305" t="s">
        <v>14</v>
      </c>
      <c r="U270" s="292" t="s">
        <v>15</v>
      </c>
      <c r="V270" s="294" t="s">
        <v>17</v>
      </c>
      <c r="W270" s="281" t="s">
        <v>64</v>
      </c>
      <c r="X270" s="305" t="s">
        <v>14</v>
      </c>
      <c r="Y270" s="292" t="s">
        <v>15</v>
      </c>
      <c r="Z270" s="294" t="s">
        <v>17</v>
      </c>
      <c r="AA270" s="281" t="s">
        <v>64</v>
      </c>
      <c r="AB270" s="305" t="s">
        <v>14</v>
      </c>
      <c r="AC270" s="292" t="s">
        <v>15</v>
      </c>
      <c r="AD270" s="294" t="s">
        <v>17</v>
      </c>
      <c r="AE270" s="281" t="s">
        <v>64</v>
      </c>
      <c r="AF270" s="305" t="s">
        <v>14</v>
      </c>
      <c r="AG270" s="292" t="s">
        <v>15</v>
      </c>
      <c r="AH270" s="294" t="s">
        <v>17</v>
      </c>
      <c r="AI270" s="281" t="s">
        <v>64</v>
      </c>
      <c r="AJ270" s="305" t="s">
        <v>14</v>
      </c>
      <c r="AK270" s="292" t="s">
        <v>15</v>
      </c>
      <c r="AL270" s="294" t="s">
        <v>17</v>
      </c>
      <c r="AM270" s="281" t="s">
        <v>64</v>
      </c>
      <c r="AN270" s="305" t="s">
        <v>14</v>
      </c>
      <c r="AO270" s="292" t="s">
        <v>15</v>
      </c>
      <c r="AP270" s="294" t="s">
        <v>17</v>
      </c>
      <c r="AQ270" s="281" t="s">
        <v>64</v>
      </c>
    </row>
    <row r="271" spans="1:43" s="15" customFormat="1" ht="18" customHeight="1" thickBot="1">
      <c r="A271" s="267"/>
      <c r="B271" s="363"/>
      <c r="C271" s="364"/>
      <c r="D271" s="319"/>
      <c r="E271" s="356"/>
      <c r="F271" s="282"/>
      <c r="G271" s="306"/>
      <c r="H271" s="338"/>
      <c r="I271" s="338"/>
      <c r="J271" s="338"/>
      <c r="K271" s="340"/>
      <c r="L271" s="306"/>
      <c r="M271" s="293"/>
      <c r="N271" s="295"/>
      <c r="O271" s="282"/>
      <c r="P271" s="306"/>
      <c r="Q271" s="293"/>
      <c r="R271" s="295"/>
      <c r="S271" s="282"/>
      <c r="T271" s="306"/>
      <c r="U271" s="293"/>
      <c r="V271" s="295"/>
      <c r="W271" s="282"/>
      <c r="X271" s="306"/>
      <c r="Y271" s="293"/>
      <c r="Z271" s="295"/>
      <c r="AA271" s="282"/>
      <c r="AB271" s="306"/>
      <c r="AC271" s="293"/>
      <c r="AD271" s="295"/>
      <c r="AE271" s="282"/>
      <c r="AF271" s="306"/>
      <c r="AG271" s="293"/>
      <c r="AH271" s="295"/>
      <c r="AI271" s="282"/>
      <c r="AJ271" s="306"/>
      <c r="AK271" s="293"/>
      <c r="AL271" s="295"/>
      <c r="AM271" s="282"/>
      <c r="AN271" s="306"/>
      <c r="AO271" s="293"/>
      <c r="AP271" s="295"/>
      <c r="AQ271" s="282"/>
    </row>
    <row r="272" spans="1:43" s="15" customFormat="1" ht="18" customHeight="1" thickBot="1">
      <c r="A272" s="43" t="s">
        <v>135</v>
      </c>
      <c r="B272" s="351" t="s">
        <v>59</v>
      </c>
      <c r="C272" s="351"/>
      <c r="D272" s="352"/>
      <c r="E272" s="352"/>
      <c r="F272" s="192"/>
      <c r="G272" s="192"/>
      <c r="H272" s="352"/>
      <c r="I272" s="352"/>
      <c r="J272" s="352"/>
      <c r="K272" s="352"/>
      <c r="L272" s="352"/>
      <c r="M272" s="352"/>
      <c r="N272" s="352"/>
      <c r="O272" s="352"/>
      <c r="P272" s="352"/>
      <c r="Q272" s="352"/>
      <c r="R272" s="352"/>
      <c r="S272" s="352"/>
      <c r="T272" s="352"/>
      <c r="U272" s="352"/>
      <c r="V272" s="352"/>
      <c r="W272" s="352"/>
      <c r="X272" s="352"/>
      <c r="Y272" s="352"/>
      <c r="Z272" s="352"/>
      <c r="AA272" s="352"/>
      <c r="AB272" s="352"/>
      <c r="AC272" s="352"/>
      <c r="AD272" s="352"/>
      <c r="AE272" s="352"/>
      <c r="AF272" s="352"/>
      <c r="AG272" s="352"/>
      <c r="AH272" s="352"/>
      <c r="AI272" s="352"/>
      <c r="AJ272" s="352"/>
      <c r="AK272" s="352"/>
      <c r="AL272" s="352"/>
      <c r="AM272" s="352"/>
      <c r="AN272" s="352"/>
      <c r="AO272" s="352"/>
      <c r="AP272" s="352"/>
      <c r="AQ272" s="353"/>
    </row>
    <row r="273" spans="1:43" s="15" customFormat="1" ht="18" customHeight="1">
      <c r="A273" s="47" t="s">
        <v>20</v>
      </c>
      <c r="B273" s="177" t="s">
        <v>136</v>
      </c>
      <c r="C273" s="178"/>
      <c r="D273" s="193">
        <v>1</v>
      </c>
      <c r="E273" s="69">
        <v>2</v>
      </c>
      <c r="F273" s="75">
        <f>SumaECTS(L273:AQ273)</f>
        <v>5</v>
      </c>
      <c r="G273" s="76">
        <f aca="true" t="shared" si="40" ref="G273:G280">SUM(H273:K273)</f>
        <v>45</v>
      </c>
      <c r="H273" s="68">
        <f aca="true" t="shared" si="41" ref="H273:I280">IF(SUM(L273+P273+T273+X273+AB273+AF273+AJ273+AN273)=0,"",SUM(L273+P273+T273+X273+AB273+AF273+AJ273+AN273))</f>
        <v>25</v>
      </c>
      <c r="I273" s="68">
        <f t="shared" si="41"/>
        <v>10</v>
      </c>
      <c r="J273" s="68">
        <f aca="true" t="shared" si="42" ref="J273:J280">IF(SUM(N273+R273+V273+Z273+AD273+AH273+AL273+AP273)=0,"",SUM(N273+R273+V273+Z273+AD273+AH273+AL273+AP273))</f>
        <v>10</v>
      </c>
      <c r="K273" s="68">
        <f aca="true" t="shared" si="43" ref="K273:K280">IF(SUM(O273+S273+W273+AA273+AE273+AI273+AM273+AQ273)=0,"",SUM(O273+S273+W273+AA273+AE273+AI273+AM273+AQ273))</f>
      </c>
      <c r="L273" s="194"/>
      <c r="M273" s="170"/>
      <c r="N273" s="170"/>
      <c r="O273" s="166"/>
      <c r="P273" s="188"/>
      <c r="Q273" s="170"/>
      <c r="R273" s="170"/>
      <c r="S273" s="166"/>
      <c r="T273" s="188"/>
      <c r="U273" s="170"/>
      <c r="V273" s="170"/>
      <c r="W273" s="166"/>
      <c r="X273" s="188"/>
      <c r="Y273" s="170"/>
      <c r="Z273" s="170"/>
      <c r="AA273" s="166"/>
      <c r="AB273" s="155"/>
      <c r="AC273" s="152"/>
      <c r="AD273" s="152"/>
      <c r="AE273" s="66"/>
      <c r="AF273" s="155"/>
      <c r="AG273" s="152"/>
      <c r="AH273" s="152"/>
      <c r="AI273" s="66"/>
      <c r="AJ273" s="155"/>
      <c r="AK273" s="152"/>
      <c r="AL273" s="152"/>
      <c r="AM273" s="66"/>
      <c r="AN273" s="154">
        <v>25</v>
      </c>
      <c r="AO273" s="152">
        <v>10</v>
      </c>
      <c r="AP273" s="152">
        <v>10</v>
      </c>
      <c r="AQ273" s="66"/>
    </row>
    <row r="274" spans="1:43" s="15" customFormat="1" ht="18" customHeight="1">
      <c r="A274" s="73" t="s">
        <v>21</v>
      </c>
      <c r="B274" s="64" t="s">
        <v>137</v>
      </c>
      <c r="C274" s="156"/>
      <c r="D274" s="157">
        <v>1</v>
      </c>
      <c r="E274" s="158">
        <v>1</v>
      </c>
      <c r="F274" s="75">
        <f>SumaECTS(L274:AQ274)</f>
        <v>7</v>
      </c>
      <c r="G274" s="76">
        <f t="shared" si="40"/>
        <v>45</v>
      </c>
      <c r="H274" s="68">
        <f t="shared" si="41"/>
        <v>25</v>
      </c>
      <c r="I274" s="68">
        <f t="shared" si="41"/>
      </c>
      <c r="J274" s="68">
        <f t="shared" si="42"/>
        <v>20</v>
      </c>
      <c r="K274" s="68">
        <f t="shared" si="43"/>
      </c>
      <c r="L274" s="151"/>
      <c r="M274" s="152"/>
      <c r="N274" s="152"/>
      <c r="O274" s="66"/>
      <c r="P274" s="155"/>
      <c r="Q274" s="152"/>
      <c r="R274" s="152"/>
      <c r="S274" s="66"/>
      <c r="T274" s="155"/>
      <c r="U274" s="152"/>
      <c r="V274" s="152"/>
      <c r="W274" s="66"/>
      <c r="X274" s="155"/>
      <c r="Y274" s="152"/>
      <c r="Z274" s="152"/>
      <c r="AA274" s="66"/>
      <c r="AB274" s="155"/>
      <c r="AC274" s="152"/>
      <c r="AD274" s="152"/>
      <c r="AE274" s="66"/>
      <c r="AF274" s="154">
        <v>25</v>
      </c>
      <c r="AG274" s="152"/>
      <c r="AH274" s="152">
        <v>20</v>
      </c>
      <c r="AI274" s="66"/>
      <c r="AJ274" s="155"/>
      <c r="AK274" s="152"/>
      <c r="AL274" s="152"/>
      <c r="AM274" s="66"/>
      <c r="AN274" s="155"/>
      <c r="AO274" s="152"/>
      <c r="AP274" s="152"/>
      <c r="AQ274" s="66"/>
    </row>
    <row r="275" spans="1:43" s="15" customFormat="1" ht="18" customHeight="1">
      <c r="A275" s="73" t="s">
        <v>22</v>
      </c>
      <c r="B275" s="195" t="s">
        <v>138</v>
      </c>
      <c r="C275" s="196"/>
      <c r="D275" s="197">
        <v>1</v>
      </c>
      <c r="E275" s="198">
        <v>2</v>
      </c>
      <c r="F275" s="75">
        <f aca="true" t="shared" si="44" ref="F275:F280">SumaECTS(L275:AQ275)</f>
        <v>4</v>
      </c>
      <c r="G275" s="76">
        <f t="shared" si="40"/>
        <v>45</v>
      </c>
      <c r="H275" s="54">
        <f t="shared" si="41"/>
        <v>25</v>
      </c>
      <c r="I275" s="54">
        <f t="shared" si="41"/>
      </c>
      <c r="J275" s="54">
        <f t="shared" si="42"/>
        <v>10</v>
      </c>
      <c r="K275" s="54">
        <f t="shared" si="43"/>
        <v>10</v>
      </c>
      <c r="L275" s="194"/>
      <c r="M275" s="152"/>
      <c r="N275" s="152"/>
      <c r="O275" s="166"/>
      <c r="P275" s="155"/>
      <c r="Q275" s="152"/>
      <c r="R275" s="152"/>
      <c r="S275" s="166"/>
      <c r="T275" s="155"/>
      <c r="U275" s="152"/>
      <c r="V275" s="152"/>
      <c r="W275" s="166"/>
      <c r="X275" s="155"/>
      <c r="Y275" s="152"/>
      <c r="Z275" s="152"/>
      <c r="AA275" s="166"/>
      <c r="AB275" s="155"/>
      <c r="AC275" s="152"/>
      <c r="AD275" s="152"/>
      <c r="AE275" s="166"/>
      <c r="AF275" s="155"/>
      <c r="AG275" s="152"/>
      <c r="AH275" s="152"/>
      <c r="AI275" s="166"/>
      <c r="AJ275" s="155"/>
      <c r="AK275" s="152"/>
      <c r="AL275" s="152"/>
      <c r="AM275" s="166"/>
      <c r="AN275" s="154">
        <v>25</v>
      </c>
      <c r="AO275" s="152"/>
      <c r="AP275" s="152">
        <v>10</v>
      </c>
      <c r="AQ275" s="166">
        <v>10</v>
      </c>
    </row>
    <row r="276" spans="1:43" s="15" customFormat="1" ht="18" customHeight="1">
      <c r="A276" s="73" t="s">
        <v>23</v>
      </c>
      <c r="B276" s="199" t="s">
        <v>139</v>
      </c>
      <c r="C276" s="200"/>
      <c r="D276" s="201"/>
      <c r="E276" s="69">
        <v>2</v>
      </c>
      <c r="F276" s="75">
        <f t="shared" si="44"/>
        <v>4</v>
      </c>
      <c r="G276" s="76">
        <f t="shared" si="40"/>
        <v>35</v>
      </c>
      <c r="H276" s="68">
        <f t="shared" si="41"/>
        <v>15</v>
      </c>
      <c r="I276" s="68">
        <f t="shared" si="41"/>
      </c>
      <c r="J276" s="68">
        <f t="shared" si="42"/>
      </c>
      <c r="K276" s="68">
        <f t="shared" si="43"/>
        <v>20</v>
      </c>
      <c r="L276" s="151"/>
      <c r="M276" s="152"/>
      <c r="N276" s="152"/>
      <c r="O276" s="66"/>
      <c r="P276" s="155"/>
      <c r="Q276" s="152"/>
      <c r="R276" s="152"/>
      <c r="S276" s="66"/>
      <c r="T276" s="155"/>
      <c r="U276" s="152"/>
      <c r="V276" s="152"/>
      <c r="W276" s="66"/>
      <c r="X276" s="155"/>
      <c r="Y276" s="152"/>
      <c r="Z276" s="152"/>
      <c r="AA276" s="66"/>
      <c r="AB276" s="155"/>
      <c r="AC276" s="152"/>
      <c r="AD276" s="152"/>
      <c r="AE276" s="66"/>
      <c r="AF276" s="209"/>
      <c r="AG276" s="152"/>
      <c r="AH276" s="152"/>
      <c r="AI276" s="210"/>
      <c r="AJ276" s="155">
        <v>15</v>
      </c>
      <c r="AK276" s="152"/>
      <c r="AL276" s="152"/>
      <c r="AM276" s="66">
        <v>20</v>
      </c>
      <c r="AN276" s="155"/>
      <c r="AO276" s="152"/>
      <c r="AP276" s="152"/>
      <c r="AQ276" s="66"/>
    </row>
    <row r="277" spans="1:43" s="15" customFormat="1" ht="18" customHeight="1">
      <c r="A277" s="73" t="s">
        <v>24</v>
      </c>
      <c r="B277" s="199" t="s">
        <v>140</v>
      </c>
      <c r="C277" s="200"/>
      <c r="D277" s="201">
        <v>1</v>
      </c>
      <c r="E277" s="69">
        <v>2</v>
      </c>
      <c r="F277" s="75">
        <f t="shared" si="44"/>
        <v>5</v>
      </c>
      <c r="G277" s="76">
        <f t="shared" si="40"/>
        <v>40</v>
      </c>
      <c r="H277" s="68">
        <f t="shared" si="41"/>
        <v>20</v>
      </c>
      <c r="I277" s="68">
        <f t="shared" si="41"/>
        <v>10</v>
      </c>
      <c r="J277" s="68">
        <f t="shared" si="42"/>
        <v>10</v>
      </c>
      <c r="K277" s="68">
        <f t="shared" si="43"/>
      </c>
      <c r="L277" s="151"/>
      <c r="M277" s="152"/>
      <c r="N277" s="152"/>
      <c r="O277" s="66"/>
      <c r="P277" s="155"/>
      <c r="Q277" s="152"/>
      <c r="R277" s="152"/>
      <c r="S277" s="66"/>
      <c r="T277" s="155"/>
      <c r="U277" s="152"/>
      <c r="V277" s="152"/>
      <c r="W277" s="66"/>
      <c r="X277" s="155"/>
      <c r="Y277" s="152"/>
      <c r="Z277" s="152"/>
      <c r="AA277" s="66"/>
      <c r="AB277" s="155"/>
      <c r="AC277" s="152"/>
      <c r="AD277" s="152"/>
      <c r="AE277" s="66"/>
      <c r="AF277" s="155"/>
      <c r="AG277" s="152"/>
      <c r="AH277" s="152"/>
      <c r="AI277" s="66"/>
      <c r="AJ277" s="154">
        <v>20</v>
      </c>
      <c r="AK277" s="152">
        <v>10</v>
      </c>
      <c r="AL277" s="152">
        <v>10</v>
      </c>
      <c r="AM277" s="66"/>
      <c r="AN277" s="155"/>
      <c r="AO277" s="152"/>
      <c r="AP277" s="152"/>
      <c r="AQ277" s="66"/>
    </row>
    <row r="278" spans="1:43" s="15" customFormat="1" ht="18" customHeight="1">
      <c r="A278" s="73" t="s">
        <v>46</v>
      </c>
      <c r="B278" s="199" t="s">
        <v>141</v>
      </c>
      <c r="C278" s="200"/>
      <c r="D278" s="201"/>
      <c r="E278" s="69">
        <v>2</v>
      </c>
      <c r="F278" s="75">
        <f t="shared" si="44"/>
        <v>4</v>
      </c>
      <c r="G278" s="76">
        <f t="shared" si="40"/>
        <v>30</v>
      </c>
      <c r="H278" s="68">
        <f t="shared" si="41"/>
        <v>10</v>
      </c>
      <c r="I278" s="68">
        <f t="shared" si="41"/>
      </c>
      <c r="J278" s="68">
        <f t="shared" si="42"/>
        <v>20</v>
      </c>
      <c r="K278" s="68">
        <f t="shared" si="43"/>
      </c>
      <c r="L278" s="151"/>
      <c r="M278" s="152"/>
      <c r="N278" s="152"/>
      <c r="O278" s="66"/>
      <c r="P278" s="155"/>
      <c r="Q278" s="152"/>
      <c r="R278" s="152"/>
      <c r="S278" s="66"/>
      <c r="T278" s="155"/>
      <c r="U278" s="152"/>
      <c r="V278" s="152"/>
      <c r="W278" s="66"/>
      <c r="X278" s="155"/>
      <c r="Y278" s="152"/>
      <c r="Z278" s="152"/>
      <c r="AA278" s="66"/>
      <c r="AB278" s="155"/>
      <c r="AC278" s="152"/>
      <c r="AD278" s="152"/>
      <c r="AE278" s="66"/>
      <c r="AF278" s="155"/>
      <c r="AG278" s="152"/>
      <c r="AH278" s="152"/>
      <c r="AI278" s="66"/>
      <c r="AJ278" s="155">
        <v>10</v>
      </c>
      <c r="AK278" s="152"/>
      <c r="AL278" s="152">
        <v>20</v>
      </c>
      <c r="AM278" s="66"/>
      <c r="AN278" s="155"/>
      <c r="AO278" s="152"/>
      <c r="AP278" s="152"/>
      <c r="AQ278" s="66"/>
    </row>
    <row r="279" spans="1:43" s="15" customFormat="1" ht="18" customHeight="1">
      <c r="A279" s="73" t="s">
        <v>47</v>
      </c>
      <c r="B279" s="177" t="s">
        <v>124</v>
      </c>
      <c r="C279" s="202"/>
      <c r="D279" s="203"/>
      <c r="E279" s="159">
        <v>1</v>
      </c>
      <c r="F279" s="75">
        <f t="shared" si="44"/>
        <v>1</v>
      </c>
      <c r="G279" s="76">
        <f t="shared" si="40"/>
        <v>10</v>
      </c>
      <c r="H279" s="68">
        <f t="shared" si="41"/>
      </c>
      <c r="I279" s="68">
        <f t="shared" si="41"/>
      </c>
      <c r="J279" s="68">
        <f t="shared" si="42"/>
      </c>
      <c r="K279" s="68">
        <f t="shared" si="43"/>
        <v>10</v>
      </c>
      <c r="L279" s="151"/>
      <c r="M279" s="152"/>
      <c r="N279" s="152"/>
      <c r="O279" s="66"/>
      <c r="P279" s="155"/>
      <c r="Q279" s="152"/>
      <c r="R279" s="152"/>
      <c r="S279" s="66"/>
      <c r="T279" s="155"/>
      <c r="U279" s="152"/>
      <c r="V279" s="152"/>
      <c r="W279" s="66"/>
      <c r="X279" s="155"/>
      <c r="Y279" s="152"/>
      <c r="Z279" s="152"/>
      <c r="AA279" s="66"/>
      <c r="AB279" s="155"/>
      <c r="AC279" s="152"/>
      <c r="AD279" s="152"/>
      <c r="AE279" s="66"/>
      <c r="AF279" s="155"/>
      <c r="AG279" s="152"/>
      <c r="AH279" s="152"/>
      <c r="AI279" s="66"/>
      <c r="AJ279" s="155"/>
      <c r="AK279" s="152"/>
      <c r="AL279" s="152"/>
      <c r="AM279" s="66">
        <v>10</v>
      </c>
      <c r="AN279" s="155"/>
      <c r="AO279" s="152"/>
      <c r="AP279" s="152"/>
      <c r="AQ279" s="66"/>
    </row>
    <row r="280" spans="1:43" s="15" customFormat="1" ht="18" customHeight="1">
      <c r="A280" s="73" t="s">
        <v>48</v>
      </c>
      <c r="B280" s="64" t="s">
        <v>125</v>
      </c>
      <c r="C280" s="156"/>
      <c r="D280" s="157"/>
      <c r="E280" s="159">
        <v>2</v>
      </c>
      <c r="F280" s="75">
        <f t="shared" si="44"/>
        <v>15</v>
      </c>
      <c r="G280" s="76">
        <f t="shared" si="40"/>
        <v>10</v>
      </c>
      <c r="H280" s="68">
        <f t="shared" si="41"/>
      </c>
      <c r="I280" s="68">
        <f t="shared" si="41"/>
      </c>
      <c r="J280" s="68">
        <f t="shared" si="42"/>
      </c>
      <c r="K280" s="68">
        <f t="shared" si="43"/>
        <v>10</v>
      </c>
      <c r="L280" s="151"/>
      <c r="M280" s="152"/>
      <c r="N280" s="152"/>
      <c r="O280" s="66"/>
      <c r="P280" s="155"/>
      <c r="Q280" s="152"/>
      <c r="R280" s="152"/>
      <c r="S280" s="66"/>
      <c r="T280" s="155"/>
      <c r="U280" s="152"/>
      <c r="V280" s="152"/>
      <c r="W280" s="66"/>
      <c r="X280" s="155"/>
      <c r="Y280" s="152"/>
      <c r="Z280" s="152"/>
      <c r="AA280" s="66"/>
      <c r="AB280" s="155"/>
      <c r="AC280" s="152"/>
      <c r="AD280" s="152"/>
      <c r="AE280" s="66"/>
      <c r="AF280" s="155"/>
      <c r="AG280" s="152"/>
      <c r="AH280" s="152"/>
      <c r="AI280" s="66"/>
      <c r="AJ280" s="155"/>
      <c r="AK280" s="152"/>
      <c r="AL280" s="152"/>
      <c r="AM280" s="66">
        <v>5</v>
      </c>
      <c r="AN280" s="155"/>
      <c r="AO280" s="152"/>
      <c r="AP280" s="152"/>
      <c r="AQ280" s="66">
        <v>5</v>
      </c>
    </row>
    <row r="281" spans="1:43" s="15" customFormat="1" ht="18" customHeight="1">
      <c r="A281" s="73"/>
      <c r="B281" s="64"/>
      <c r="C281" s="156"/>
      <c r="D281" s="157"/>
      <c r="E281" s="159"/>
      <c r="F281" s="75"/>
      <c r="G281" s="76"/>
      <c r="H281" s="68"/>
      <c r="I281" s="68"/>
      <c r="J281" s="68"/>
      <c r="K281" s="68"/>
      <c r="L281" s="151"/>
      <c r="M281" s="152"/>
      <c r="N281" s="152"/>
      <c r="O281" s="66"/>
      <c r="P281" s="155"/>
      <c r="Q281" s="152"/>
      <c r="R281" s="152"/>
      <c r="S281" s="66"/>
      <c r="T281" s="155"/>
      <c r="U281" s="152"/>
      <c r="V281" s="152"/>
      <c r="W281" s="66"/>
      <c r="X281" s="155"/>
      <c r="Y281" s="152"/>
      <c r="Z281" s="152"/>
      <c r="AA281" s="66"/>
      <c r="AB281" s="155"/>
      <c r="AC281" s="152"/>
      <c r="AD281" s="152"/>
      <c r="AE281" s="66"/>
      <c r="AF281" s="155"/>
      <c r="AG281" s="152"/>
      <c r="AH281" s="152"/>
      <c r="AI281" s="66"/>
      <c r="AJ281" s="155"/>
      <c r="AK281" s="152"/>
      <c r="AL281" s="152"/>
      <c r="AM281" s="66"/>
      <c r="AN281" s="155"/>
      <c r="AO281" s="152"/>
      <c r="AP281" s="152"/>
      <c r="AQ281" s="66"/>
    </row>
    <row r="282" spans="1:43" s="15" customFormat="1" ht="18" customHeight="1" thickBot="1">
      <c r="A282" s="73"/>
      <c r="B282" s="64"/>
      <c r="C282" s="150"/>
      <c r="D282" s="160"/>
      <c r="E282" s="170"/>
      <c r="F282" s="166"/>
      <c r="G282" s="207"/>
      <c r="H282" s="68"/>
      <c r="I282" s="208"/>
      <c r="J282" s="208"/>
      <c r="K282" s="208"/>
      <c r="L282" s="189"/>
      <c r="M282" s="190"/>
      <c r="N282" s="190"/>
      <c r="O282" s="171"/>
      <c r="P282" s="191"/>
      <c r="Q282" s="190"/>
      <c r="R282" s="190"/>
      <c r="S282" s="171"/>
      <c r="T282" s="191"/>
      <c r="U282" s="190"/>
      <c r="V282" s="190"/>
      <c r="W282" s="171"/>
      <c r="X282" s="191"/>
      <c r="Y282" s="190"/>
      <c r="Z282" s="190"/>
      <c r="AA282" s="171"/>
      <c r="AB282" s="191"/>
      <c r="AC282" s="190"/>
      <c r="AD282" s="190"/>
      <c r="AE282" s="171"/>
      <c r="AF282" s="191"/>
      <c r="AG282" s="190"/>
      <c r="AH282" s="190"/>
      <c r="AI282" s="171"/>
      <c r="AJ282" s="191"/>
      <c r="AK282" s="190"/>
      <c r="AL282" s="190"/>
      <c r="AM282" s="171"/>
      <c r="AN282" s="191"/>
      <c r="AO282" s="190"/>
      <c r="AP282" s="190"/>
      <c r="AQ282" s="171"/>
    </row>
    <row r="283" spans="1:43" s="15" customFormat="1" ht="18" customHeight="1" thickTop="1">
      <c r="A283" s="92"/>
      <c r="B283" s="258" t="s">
        <v>25</v>
      </c>
      <c r="C283" s="259"/>
      <c r="D283" s="348">
        <f aca="true" t="shared" si="45" ref="D283:AQ283">SUM(D273:D282)</f>
        <v>4</v>
      </c>
      <c r="E283" s="346">
        <f t="shared" si="45"/>
        <v>14</v>
      </c>
      <c r="F283" s="341">
        <f t="shared" si="45"/>
        <v>45</v>
      </c>
      <c r="G283" s="344">
        <f t="shared" si="45"/>
        <v>260</v>
      </c>
      <c r="H283" s="346">
        <f t="shared" si="45"/>
        <v>120</v>
      </c>
      <c r="I283" s="346">
        <f t="shared" si="45"/>
        <v>20</v>
      </c>
      <c r="J283" s="346">
        <f t="shared" si="45"/>
        <v>70</v>
      </c>
      <c r="K283" s="341">
        <f t="shared" si="45"/>
        <v>50</v>
      </c>
      <c r="L283" s="93">
        <f t="shared" si="45"/>
        <v>0</v>
      </c>
      <c r="M283" s="94">
        <f t="shared" si="45"/>
        <v>0</v>
      </c>
      <c r="N283" s="94">
        <f t="shared" si="45"/>
        <v>0</v>
      </c>
      <c r="O283" s="96">
        <f t="shared" si="45"/>
        <v>0</v>
      </c>
      <c r="P283" s="93">
        <f t="shared" si="45"/>
        <v>0</v>
      </c>
      <c r="Q283" s="94">
        <f t="shared" si="45"/>
        <v>0</v>
      </c>
      <c r="R283" s="94">
        <f t="shared" si="45"/>
        <v>0</v>
      </c>
      <c r="S283" s="96">
        <f t="shared" si="45"/>
        <v>0</v>
      </c>
      <c r="T283" s="93">
        <f t="shared" si="45"/>
        <v>0</v>
      </c>
      <c r="U283" s="94">
        <f t="shared" si="45"/>
        <v>0</v>
      </c>
      <c r="V283" s="94">
        <f t="shared" si="45"/>
        <v>0</v>
      </c>
      <c r="W283" s="96">
        <f t="shared" si="45"/>
        <v>0</v>
      </c>
      <c r="X283" s="93">
        <f t="shared" si="45"/>
        <v>0</v>
      </c>
      <c r="Y283" s="94">
        <f t="shared" si="45"/>
        <v>0</v>
      </c>
      <c r="Z283" s="94">
        <f t="shared" si="45"/>
        <v>0</v>
      </c>
      <c r="AA283" s="96">
        <f t="shared" si="45"/>
        <v>0</v>
      </c>
      <c r="AB283" s="93">
        <f t="shared" si="45"/>
        <v>0</v>
      </c>
      <c r="AC283" s="94">
        <f t="shared" si="45"/>
        <v>0</v>
      </c>
      <c r="AD283" s="94">
        <f t="shared" si="45"/>
        <v>0</v>
      </c>
      <c r="AE283" s="96">
        <f t="shared" si="45"/>
        <v>0</v>
      </c>
      <c r="AF283" s="93">
        <f t="shared" si="45"/>
        <v>25</v>
      </c>
      <c r="AG283" s="94">
        <f t="shared" si="45"/>
        <v>0</v>
      </c>
      <c r="AH283" s="94">
        <f t="shared" si="45"/>
        <v>20</v>
      </c>
      <c r="AI283" s="96">
        <f t="shared" si="45"/>
        <v>0</v>
      </c>
      <c r="AJ283" s="93">
        <f t="shared" si="45"/>
        <v>45</v>
      </c>
      <c r="AK283" s="94">
        <f t="shared" si="45"/>
        <v>10</v>
      </c>
      <c r="AL283" s="94">
        <f t="shared" si="45"/>
        <v>30</v>
      </c>
      <c r="AM283" s="96">
        <f t="shared" si="45"/>
        <v>35</v>
      </c>
      <c r="AN283" s="93">
        <f t="shared" si="45"/>
        <v>50</v>
      </c>
      <c r="AO283" s="94">
        <f t="shared" si="45"/>
        <v>10</v>
      </c>
      <c r="AP283" s="94">
        <f t="shared" si="45"/>
        <v>20</v>
      </c>
      <c r="AQ283" s="96">
        <f t="shared" si="45"/>
        <v>15</v>
      </c>
    </row>
    <row r="284" spans="1:45" s="15" customFormat="1" ht="18" customHeight="1" thickBot="1">
      <c r="A284" s="98"/>
      <c r="B284" s="260"/>
      <c r="C284" s="261"/>
      <c r="D284" s="349"/>
      <c r="E284" s="350"/>
      <c r="F284" s="343"/>
      <c r="G284" s="345"/>
      <c r="H284" s="347"/>
      <c r="I284" s="347"/>
      <c r="J284" s="347"/>
      <c r="K284" s="342"/>
      <c r="L284" s="283">
        <f>SUM(L283:O283)</f>
        <v>0</v>
      </c>
      <c r="M284" s="284"/>
      <c r="N284" s="284"/>
      <c r="O284" s="285"/>
      <c r="P284" s="283">
        <f>SUM(P283:S283)</f>
        <v>0</v>
      </c>
      <c r="Q284" s="284"/>
      <c r="R284" s="284"/>
      <c r="S284" s="285"/>
      <c r="T284" s="283">
        <f>SUM(T283:W283)</f>
        <v>0</v>
      </c>
      <c r="U284" s="284"/>
      <c r="V284" s="284"/>
      <c r="W284" s="285"/>
      <c r="X284" s="283">
        <f>SUM(X283:AA283)</f>
        <v>0</v>
      </c>
      <c r="Y284" s="284"/>
      <c r="Z284" s="284"/>
      <c r="AA284" s="285"/>
      <c r="AB284" s="283">
        <f>SUM(AB283:AE283)</f>
        <v>0</v>
      </c>
      <c r="AC284" s="284"/>
      <c r="AD284" s="284"/>
      <c r="AE284" s="285"/>
      <c r="AF284" s="283">
        <f>SUM(AF283:AI283)</f>
        <v>45</v>
      </c>
      <c r="AG284" s="284"/>
      <c r="AH284" s="284"/>
      <c r="AI284" s="285"/>
      <c r="AJ284" s="283">
        <f>SUM(AJ283:AM283)</f>
        <v>120</v>
      </c>
      <c r="AK284" s="284"/>
      <c r="AL284" s="284"/>
      <c r="AM284" s="285"/>
      <c r="AN284" s="283">
        <f>SUM(AN283:AQ283)</f>
        <v>95</v>
      </c>
      <c r="AO284" s="284"/>
      <c r="AP284" s="284"/>
      <c r="AQ284" s="285"/>
      <c r="AS284" s="15">
        <f>SUM(L284:AQ284)</f>
        <v>260</v>
      </c>
    </row>
    <row r="285" spans="1:43" s="15" customFormat="1" ht="18" customHeight="1">
      <c r="A285" s="314" t="s">
        <v>190</v>
      </c>
      <c r="B285" s="315"/>
      <c r="C285" s="316"/>
      <c r="D285" s="317" t="s">
        <v>12</v>
      </c>
      <c r="E285" s="320" t="s">
        <v>13</v>
      </c>
      <c r="F285" s="281" t="s">
        <v>66</v>
      </c>
      <c r="G285" s="335" t="s">
        <v>10</v>
      </c>
      <c r="H285" s="337" t="s">
        <v>14</v>
      </c>
      <c r="I285" s="337" t="s">
        <v>15</v>
      </c>
      <c r="J285" s="337" t="s">
        <v>16</v>
      </c>
      <c r="K285" s="339" t="s">
        <v>58</v>
      </c>
      <c r="L285" s="302" t="s">
        <v>193</v>
      </c>
      <c r="M285" s="303"/>
      <c r="N285" s="303"/>
      <c r="O285" s="304"/>
      <c r="P285" s="302" t="s">
        <v>194</v>
      </c>
      <c r="Q285" s="303"/>
      <c r="R285" s="303"/>
      <c r="S285" s="304"/>
      <c r="T285" s="302" t="s">
        <v>195</v>
      </c>
      <c r="U285" s="303"/>
      <c r="V285" s="303"/>
      <c r="W285" s="304"/>
      <c r="X285" s="268" t="s">
        <v>196</v>
      </c>
      <c r="Y285" s="269"/>
      <c r="Z285" s="269"/>
      <c r="AA285" s="270"/>
      <c r="AB285" s="268" t="s">
        <v>197</v>
      </c>
      <c r="AC285" s="269"/>
      <c r="AD285" s="269"/>
      <c r="AE285" s="270"/>
      <c r="AF285" s="268" t="s">
        <v>198</v>
      </c>
      <c r="AG285" s="269"/>
      <c r="AH285" s="269"/>
      <c r="AI285" s="270"/>
      <c r="AJ285" s="268" t="s">
        <v>199</v>
      </c>
      <c r="AK285" s="269"/>
      <c r="AL285" s="269"/>
      <c r="AM285" s="270"/>
      <c r="AN285" s="302" t="s">
        <v>200</v>
      </c>
      <c r="AO285" s="303"/>
      <c r="AP285" s="303"/>
      <c r="AQ285" s="304"/>
    </row>
    <row r="286" spans="1:43" s="15" customFormat="1" ht="18" customHeight="1">
      <c r="A286" s="314"/>
      <c r="B286" s="315"/>
      <c r="C286" s="316"/>
      <c r="D286" s="318"/>
      <c r="E286" s="320"/>
      <c r="F286" s="321"/>
      <c r="G286" s="335"/>
      <c r="H286" s="337"/>
      <c r="I286" s="337"/>
      <c r="J286" s="337"/>
      <c r="K286" s="339"/>
      <c r="L286" s="305" t="s">
        <v>14</v>
      </c>
      <c r="M286" s="292" t="s">
        <v>15</v>
      </c>
      <c r="N286" s="294" t="s">
        <v>17</v>
      </c>
      <c r="O286" s="281" t="s">
        <v>64</v>
      </c>
      <c r="P286" s="305" t="s">
        <v>14</v>
      </c>
      <c r="Q286" s="292" t="s">
        <v>15</v>
      </c>
      <c r="R286" s="294" t="s">
        <v>17</v>
      </c>
      <c r="S286" s="281" t="s">
        <v>64</v>
      </c>
      <c r="T286" s="305" t="s">
        <v>14</v>
      </c>
      <c r="U286" s="292" t="s">
        <v>15</v>
      </c>
      <c r="V286" s="294" t="s">
        <v>17</v>
      </c>
      <c r="W286" s="281" t="s">
        <v>64</v>
      </c>
      <c r="X286" s="305" t="s">
        <v>14</v>
      </c>
      <c r="Y286" s="292" t="s">
        <v>15</v>
      </c>
      <c r="Z286" s="294" t="s">
        <v>17</v>
      </c>
      <c r="AA286" s="281" t="s">
        <v>64</v>
      </c>
      <c r="AB286" s="305" t="s">
        <v>14</v>
      </c>
      <c r="AC286" s="292" t="s">
        <v>15</v>
      </c>
      <c r="AD286" s="294" t="s">
        <v>17</v>
      </c>
      <c r="AE286" s="281" t="s">
        <v>64</v>
      </c>
      <c r="AF286" s="305" t="s">
        <v>14</v>
      </c>
      <c r="AG286" s="292" t="s">
        <v>15</v>
      </c>
      <c r="AH286" s="294" t="s">
        <v>17</v>
      </c>
      <c r="AI286" s="281" t="s">
        <v>64</v>
      </c>
      <c r="AJ286" s="305" t="s">
        <v>14</v>
      </c>
      <c r="AK286" s="292" t="s">
        <v>15</v>
      </c>
      <c r="AL286" s="294" t="s">
        <v>17</v>
      </c>
      <c r="AM286" s="281" t="s">
        <v>64</v>
      </c>
      <c r="AN286" s="305" t="s">
        <v>14</v>
      </c>
      <c r="AO286" s="292" t="s">
        <v>15</v>
      </c>
      <c r="AP286" s="294" t="s">
        <v>17</v>
      </c>
      <c r="AQ286" s="281" t="s">
        <v>64</v>
      </c>
    </row>
    <row r="287" spans="1:43" s="15" customFormat="1" ht="18" customHeight="1" thickBot="1">
      <c r="A287" s="314"/>
      <c r="B287" s="315"/>
      <c r="C287" s="316"/>
      <c r="D287" s="319"/>
      <c r="E287" s="295"/>
      <c r="F287" s="282"/>
      <c r="G287" s="336"/>
      <c r="H287" s="338"/>
      <c r="I287" s="338"/>
      <c r="J287" s="338"/>
      <c r="K287" s="340"/>
      <c r="L287" s="306"/>
      <c r="M287" s="293"/>
      <c r="N287" s="295"/>
      <c r="O287" s="282"/>
      <c r="P287" s="306"/>
      <c r="Q287" s="293"/>
      <c r="R287" s="295"/>
      <c r="S287" s="282"/>
      <c r="T287" s="306"/>
      <c r="U287" s="293"/>
      <c r="V287" s="295"/>
      <c r="W287" s="282"/>
      <c r="X287" s="306"/>
      <c r="Y287" s="293"/>
      <c r="Z287" s="295"/>
      <c r="AA287" s="282"/>
      <c r="AB287" s="306"/>
      <c r="AC287" s="293"/>
      <c r="AD287" s="295"/>
      <c r="AE287" s="282"/>
      <c r="AF287" s="306"/>
      <c r="AG287" s="293"/>
      <c r="AH287" s="295"/>
      <c r="AI287" s="282"/>
      <c r="AJ287" s="306"/>
      <c r="AK287" s="293"/>
      <c r="AL287" s="295"/>
      <c r="AM287" s="282"/>
      <c r="AN287" s="306"/>
      <c r="AO287" s="293"/>
      <c r="AP287" s="295"/>
      <c r="AQ287" s="282"/>
    </row>
    <row r="288" spans="1:45" s="15" customFormat="1" ht="18" customHeight="1">
      <c r="A288" s="314"/>
      <c r="B288" s="315"/>
      <c r="C288" s="316"/>
      <c r="D288" s="322">
        <f>SUM(D24,D77,D136,D283)</f>
        <v>16</v>
      </c>
      <c r="E288" s="310">
        <f>SUM(E24,E77,E136,E283)</f>
        <v>86</v>
      </c>
      <c r="F288" s="333">
        <f>SUM(F24,F77,F136,F283)</f>
        <v>210</v>
      </c>
      <c r="G288" s="312">
        <f>SUM(G283,G136,G77,G24)</f>
        <v>1460</v>
      </c>
      <c r="H288" s="310">
        <f>SUM(H283,H136,H77,H24)</f>
        <v>650</v>
      </c>
      <c r="I288" s="310">
        <f>SUM(I283,I136,I77,I24)</f>
        <v>180</v>
      </c>
      <c r="J288" s="310">
        <f>SUM(J283,J136,J77,J24)</f>
        <v>500</v>
      </c>
      <c r="K288" s="308">
        <f>SUM(K283,K136,K77,K24)</f>
        <v>130</v>
      </c>
      <c r="L288" s="102">
        <f aca="true" t="shared" si="46" ref="L288:AQ288">SUM(L29+L136+L283+L77)</f>
        <v>90</v>
      </c>
      <c r="M288" s="103">
        <f t="shared" si="46"/>
        <v>35</v>
      </c>
      <c r="N288" s="103">
        <f t="shared" si="46"/>
        <v>0</v>
      </c>
      <c r="O288" s="104">
        <f t="shared" si="46"/>
        <v>20</v>
      </c>
      <c r="P288" s="102">
        <f t="shared" si="46"/>
        <v>75</v>
      </c>
      <c r="Q288" s="103">
        <f t="shared" si="46"/>
        <v>40</v>
      </c>
      <c r="R288" s="103">
        <f t="shared" si="46"/>
        <v>20</v>
      </c>
      <c r="S288" s="105">
        <f t="shared" si="46"/>
        <v>30</v>
      </c>
      <c r="T288" s="106">
        <f t="shared" si="46"/>
        <v>100</v>
      </c>
      <c r="U288" s="103">
        <f t="shared" si="46"/>
        <v>30</v>
      </c>
      <c r="V288" s="103">
        <f t="shared" si="46"/>
        <v>70</v>
      </c>
      <c r="W288" s="105">
        <f t="shared" si="46"/>
        <v>0</v>
      </c>
      <c r="X288" s="102">
        <f t="shared" si="46"/>
        <v>85</v>
      </c>
      <c r="Y288" s="103">
        <f t="shared" si="46"/>
        <v>20</v>
      </c>
      <c r="Z288" s="103">
        <f t="shared" si="46"/>
        <v>85</v>
      </c>
      <c r="AA288" s="104">
        <f t="shared" si="46"/>
        <v>0</v>
      </c>
      <c r="AB288" s="102">
        <f t="shared" si="46"/>
        <v>85</v>
      </c>
      <c r="AC288" s="103">
        <f t="shared" si="46"/>
        <v>30</v>
      </c>
      <c r="AD288" s="103">
        <f t="shared" si="46"/>
        <v>75</v>
      </c>
      <c r="AE288" s="105">
        <f t="shared" si="46"/>
        <v>10</v>
      </c>
      <c r="AF288" s="106">
        <f t="shared" si="46"/>
        <v>80</v>
      </c>
      <c r="AG288" s="103">
        <f t="shared" si="46"/>
        <v>0</v>
      </c>
      <c r="AH288" s="103">
        <f t="shared" si="46"/>
        <v>100</v>
      </c>
      <c r="AI288" s="104">
        <f t="shared" si="46"/>
        <v>15</v>
      </c>
      <c r="AJ288" s="102">
        <f t="shared" si="46"/>
        <v>55</v>
      </c>
      <c r="AK288" s="103">
        <f t="shared" si="46"/>
        <v>10</v>
      </c>
      <c r="AL288" s="103">
        <f t="shared" si="46"/>
        <v>85</v>
      </c>
      <c r="AM288" s="105">
        <f t="shared" si="46"/>
        <v>40</v>
      </c>
      <c r="AN288" s="102">
        <f t="shared" si="46"/>
        <v>80</v>
      </c>
      <c r="AO288" s="103">
        <f t="shared" si="46"/>
        <v>15</v>
      </c>
      <c r="AP288" s="103">
        <f t="shared" si="46"/>
        <v>65</v>
      </c>
      <c r="AQ288" s="105">
        <f t="shared" si="46"/>
        <v>15</v>
      </c>
      <c r="AS288" s="15" t="s">
        <v>68</v>
      </c>
    </row>
    <row r="289" spans="1:45" s="15" customFormat="1" ht="18" customHeight="1" thickBot="1">
      <c r="A289" s="314"/>
      <c r="B289" s="315"/>
      <c r="C289" s="316"/>
      <c r="D289" s="323"/>
      <c r="E289" s="311"/>
      <c r="F289" s="334"/>
      <c r="G289" s="313"/>
      <c r="H289" s="311"/>
      <c r="I289" s="311"/>
      <c r="J289" s="311"/>
      <c r="K289" s="309"/>
      <c r="L289" s="289">
        <f>SUM(L288:O288)</f>
        <v>145</v>
      </c>
      <c r="M289" s="290"/>
      <c r="N289" s="290"/>
      <c r="O289" s="290"/>
      <c r="P289" s="289">
        <f>SUM(P288:S288)</f>
        <v>165</v>
      </c>
      <c r="Q289" s="290"/>
      <c r="R289" s="290"/>
      <c r="S289" s="290"/>
      <c r="T289" s="289">
        <f>SUM(T288:W288)</f>
        <v>200</v>
      </c>
      <c r="U289" s="290"/>
      <c r="V289" s="290"/>
      <c r="W289" s="290"/>
      <c r="X289" s="289">
        <f>SUM(X288:AA288)</f>
        <v>190</v>
      </c>
      <c r="Y289" s="290"/>
      <c r="Z289" s="290"/>
      <c r="AA289" s="290"/>
      <c r="AB289" s="289">
        <f>SUM(AB288:AE288)</f>
        <v>200</v>
      </c>
      <c r="AC289" s="290"/>
      <c r="AD289" s="290"/>
      <c r="AE289" s="290"/>
      <c r="AF289" s="289">
        <f>SUM(AF288:AI288)</f>
        <v>195</v>
      </c>
      <c r="AG289" s="290"/>
      <c r="AH289" s="290"/>
      <c r="AI289" s="290"/>
      <c r="AJ289" s="289">
        <f>SUM(AJ288:AM288)</f>
        <v>190</v>
      </c>
      <c r="AK289" s="290"/>
      <c r="AL289" s="290"/>
      <c r="AM289" s="290"/>
      <c r="AN289" s="289">
        <f>SUM(AN288:AQ288)</f>
        <v>175</v>
      </c>
      <c r="AO289" s="290"/>
      <c r="AP289" s="290"/>
      <c r="AQ289" s="291"/>
      <c r="AS289" s="15">
        <f>SUM(L289:AQ289)</f>
        <v>1460</v>
      </c>
    </row>
    <row r="290" spans="1:45" s="15" customFormat="1" ht="18" customHeight="1">
      <c r="A290" s="314"/>
      <c r="B290" s="315"/>
      <c r="C290" s="316"/>
      <c r="D290" s="324" t="s">
        <v>27</v>
      </c>
      <c r="E290" s="325"/>
      <c r="F290" s="326"/>
      <c r="G290" s="307" t="s">
        <v>28</v>
      </c>
      <c r="H290" s="269"/>
      <c r="I290" s="269"/>
      <c r="J290" s="269"/>
      <c r="K290" s="270"/>
      <c r="L290" s="286">
        <v>2</v>
      </c>
      <c r="M290" s="287"/>
      <c r="N290" s="287"/>
      <c r="O290" s="288"/>
      <c r="P290" s="286">
        <v>3</v>
      </c>
      <c r="Q290" s="287"/>
      <c r="R290" s="287"/>
      <c r="S290" s="288"/>
      <c r="T290" s="286">
        <v>3</v>
      </c>
      <c r="U290" s="287"/>
      <c r="V290" s="287"/>
      <c r="W290" s="288"/>
      <c r="X290" s="286">
        <v>1</v>
      </c>
      <c r="Y290" s="287"/>
      <c r="Z290" s="287"/>
      <c r="AA290" s="288"/>
      <c r="AB290" s="286">
        <v>2</v>
      </c>
      <c r="AC290" s="287"/>
      <c r="AD290" s="287"/>
      <c r="AE290" s="288"/>
      <c r="AF290" s="286">
        <v>1</v>
      </c>
      <c r="AG290" s="287"/>
      <c r="AH290" s="287"/>
      <c r="AI290" s="288"/>
      <c r="AJ290" s="286">
        <v>2</v>
      </c>
      <c r="AK290" s="287"/>
      <c r="AL290" s="287"/>
      <c r="AM290" s="288"/>
      <c r="AN290" s="286">
        <v>2</v>
      </c>
      <c r="AO290" s="287"/>
      <c r="AP290" s="287"/>
      <c r="AQ290" s="288"/>
      <c r="AS290" s="15">
        <f>SUM(L290:AQ290)</f>
        <v>16</v>
      </c>
    </row>
    <row r="291" spans="1:45" s="15" customFormat="1" ht="18" customHeight="1">
      <c r="A291" s="314"/>
      <c r="B291" s="315"/>
      <c r="C291" s="316"/>
      <c r="D291" s="327"/>
      <c r="E291" s="328"/>
      <c r="F291" s="329"/>
      <c r="G291" s="299" t="s">
        <v>29</v>
      </c>
      <c r="H291" s="300"/>
      <c r="I291" s="300"/>
      <c r="J291" s="300"/>
      <c r="K291" s="301"/>
      <c r="L291" s="274">
        <v>6</v>
      </c>
      <c r="M291" s="275"/>
      <c r="N291" s="275"/>
      <c r="O291" s="276"/>
      <c r="P291" s="274">
        <v>5</v>
      </c>
      <c r="Q291" s="275"/>
      <c r="R291" s="275"/>
      <c r="S291" s="276"/>
      <c r="T291" s="274">
        <v>10</v>
      </c>
      <c r="U291" s="275"/>
      <c r="V291" s="275"/>
      <c r="W291" s="276"/>
      <c r="X291" s="274">
        <v>11</v>
      </c>
      <c r="Y291" s="275"/>
      <c r="Z291" s="275"/>
      <c r="AA291" s="276"/>
      <c r="AB291" s="274">
        <v>15</v>
      </c>
      <c r="AC291" s="275"/>
      <c r="AD291" s="275"/>
      <c r="AE291" s="276"/>
      <c r="AF291" s="274">
        <v>15</v>
      </c>
      <c r="AG291" s="275"/>
      <c r="AH291" s="275"/>
      <c r="AI291" s="276"/>
      <c r="AJ291" s="274">
        <v>11</v>
      </c>
      <c r="AK291" s="275"/>
      <c r="AL291" s="275"/>
      <c r="AM291" s="276"/>
      <c r="AN291" s="274">
        <v>13</v>
      </c>
      <c r="AO291" s="275"/>
      <c r="AP291" s="275"/>
      <c r="AQ291" s="276"/>
      <c r="AS291" s="15">
        <f>SUM(L291:AQ291)</f>
        <v>86</v>
      </c>
    </row>
    <row r="292" spans="1:45" s="15" customFormat="1" ht="18" customHeight="1" thickBot="1">
      <c r="A292" s="314"/>
      <c r="B292" s="315"/>
      <c r="C292" s="316"/>
      <c r="D292" s="330"/>
      <c r="E292" s="331"/>
      <c r="F292" s="332"/>
      <c r="G292" s="299" t="s">
        <v>66</v>
      </c>
      <c r="H292" s="300"/>
      <c r="I292" s="300"/>
      <c r="J292" s="300"/>
      <c r="K292" s="301"/>
      <c r="L292" s="280">
        <f>L$145+SumaECTS(L273:O282)</f>
        <v>26</v>
      </c>
      <c r="M292" s="280"/>
      <c r="N292" s="280"/>
      <c r="O292" s="280"/>
      <c r="P292" s="280">
        <f>P$145+SumaECTS(P273:S282)</f>
        <v>26</v>
      </c>
      <c r="Q292" s="280"/>
      <c r="R292" s="280"/>
      <c r="S292" s="280"/>
      <c r="T292" s="280">
        <f>T$145+SumaECTS(T273:W282)</f>
        <v>26</v>
      </c>
      <c r="U292" s="280"/>
      <c r="V292" s="280"/>
      <c r="W292" s="280"/>
      <c r="X292" s="280">
        <f>X$145+SumaECTS(X273:AA282)</f>
        <v>26</v>
      </c>
      <c r="Y292" s="280"/>
      <c r="Z292" s="280"/>
      <c r="AA292" s="280"/>
      <c r="AB292" s="280">
        <f>AB$145+SumaECTS(AB273:AE282)</f>
        <v>27</v>
      </c>
      <c r="AC292" s="280"/>
      <c r="AD292" s="280"/>
      <c r="AE292" s="280"/>
      <c r="AF292" s="280">
        <f>AF$145+SumaECTS(AF273:AI282)</f>
        <v>26</v>
      </c>
      <c r="AG292" s="280"/>
      <c r="AH292" s="280"/>
      <c r="AI292" s="280"/>
      <c r="AJ292" s="280">
        <f>AJ$145+SumaECTS(AJ273:AM282)</f>
        <v>26</v>
      </c>
      <c r="AK292" s="280"/>
      <c r="AL292" s="280"/>
      <c r="AM292" s="280"/>
      <c r="AN292" s="280">
        <f>AN$145+SumaECTS(AN273:AQ282)</f>
        <v>27</v>
      </c>
      <c r="AO292" s="280"/>
      <c r="AP292" s="280"/>
      <c r="AQ292" s="280"/>
      <c r="AS292" s="15">
        <f>SUM(L292:AQ292)</f>
        <v>210</v>
      </c>
    </row>
    <row r="293" spans="1:43" s="15" customFormat="1" ht="18" customHeight="1">
      <c r="A293" s="107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39"/>
      <c r="V293" s="108"/>
      <c r="W293" s="108"/>
      <c r="X293" s="108"/>
      <c r="Y293" s="39"/>
      <c r="Z293" s="108"/>
      <c r="AA293" s="108"/>
      <c r="AB293" s="108"/>
      <c r="AC293" s="108"/>
      <c r="AD293" s="39"/>
      <c r="AE293" s="109"/>
      <c r="AF293" s="110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11"/>
    </row>
    <row r="294" spans="1:43" s="15" customFormat="1" ht="18" customHeight="1">
      <c r="A294" s="112" t="s">
        <v>61</v>
      </c>
      <c r="B294" s="113"/>
      <c r="C294" s="113"/>
      <c r="D294" s="113"/>
      <c r="E294" s="113"/>
      <c r="F294" s="113"/>
      <c r="G294" s="113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2"/>
      <c r="AF294" s="30"/>
      <c r="AG294" s="31" t="s">
        <v>211</v>
      </c>
      <c r="AH294" s="31"/>
      <c r="AI294" s="31"/>
      <c r="AJ294" s="31"/>
      <c r="AK294" s="31"/>
      <c r="AL294" s="31"/>
      <c r="AM294" s="31"/>
      <c r="AN294" s="31"/>
      <c r="AO294" s="31"/>
      <c r="AP294" s="31"/>
      <c r="AQ294" s="32"/>
    </row>
    <row r="295" spans="1:43" s="15" customFormat="1" ht="18" customHeight="1">
      <c r="A295" s="114"/>
      <c r="B295" s="115" t="s">
        <v>20</v>
      </c>
      <c r="C295" s="12" t="s">
        <v>149</v>
      </c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113"/>
      <c r="R295" s="113"/>
      <c r="S295" s="113"/>
      <c r="T295" s="116"/>
      <c r="U295" s="116"/>
      <c r="V295" s="116"/>
      <c r="W295" s="116"/>
      <c r="X295" s="116"/>
      <c r="Y295" s="116"/>
      <c r="Z295" s="116"/>
      <c r="AA295" s="116"/>
      <c r="AB295" s="113"/>
      <c r="AC295" s="113"/>
      <c r="AD295" s="31"/>
      <c r="AE295" s="32"/>
      <c r="AF295" s="117"/>
      <c r="AG295" s="113"/>
      <c r="AH295" s="116"/>
      <c r="AI295" s="116"/>
      <c r="AJ295" s="31"/>
      <c r="AK295" s="31"/>
      <c r="AL295" s="31"/>
      <c r="AM295" s="31"/>
      <c r="AN295" s="31"/>
      <c r="AO295" s="17"/>
      <c r="AP295" s="17"/>
      <c r="AQ295" s="18"/>
    </row>
    <row r="296" spans="1:43" s="15" customFormat="1" ht="18" customHeight="1">
      <c r="A296" s="114"/>
      <c r="B296" s="115" t="s">
        <v>21</v>
      </c>
      <c r="C296" s="118" t="s">
        <v>202</v>
      </c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19"/>
      <c r="R296" s="119"/>
      <c r="S296" s="119"/>
      <c r="T296" s="120"/>
      <c r="U296" s="121"/>
      <c r="V296" s="120"/>
      <c r="W296" s="120"/>
      <c r="X296" s="120"/>
      <c r="Y296" s="121"/>
      <c r="Z296" s="120"/>
      <c r="AA296" s="120"/>
      <c r="AB296" s="31"/>
      <c r="AC296" s="31"/>
      <c r="AD296" s="31"/>
      <c r="AE296" s="32"/>
      <c r="AF296" s="30"/>
      <c r="AG296" s="121" t="s">
        <v>30</v>
      </c>
      <c r="AH296" s="119"/>
      <c r="AI296" s="119"/>
      <c r="AJ296" s="120"/>
      <c r="AK296" s="122"/>
      <c r="AL296" s="31"/>
      <c r="AM296" s="31"/>
      <c r="AN296" s="122"/>
      <c r="AO296" s="122"/>
      <c r="AP296" s="122"/>
      <c r="AQ296" s="32"/>
    </row>
    <row r="297" spans="1:43" s="15" customFormat="1" ht="18" customHeight="1">
      <c r="A297" s="114"/>
      <c r="B297" s="123" t="s">
        <v>22</v>
      </c>
      <c r="C297" s="4" t="s">
        <v>203</v>
      </c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13"/>
      <c r="R297" s="113"/>
      <c r="S297" s="113"/>
      <c r="T297" s="116"/>
      <c r="U297" s="116"/>
      <c r="V297" s="116"/>
      <c r="W297" s="116"/>
      <c r="X297" s="116"/>
      <c r="Y297" s="116"/>
      <c r="Z297" s="116"/>
      <c r="AA297" s="116"/>
      <c r="AB297" s="31"/>
      <c r="AC297" s="31"/>
      <c r="AD297" s="31"/>
      <c r="AE297" s="32"/>
      <c r="AF297" s="30"/>
      <c r="AG297" s="120" t="s">
        <v>31</v>
      </c>
      <c r="AH297" s="120" t="s">
        <v>32</v>
      </c>
      <c r="AI297" s="113"/>
      <c r="AJ297" s="116"/>
      <c r="AK297" s="31"/>
      <c r="AL297" s="31"/>
      <c r="AM297" s="31"/>
      <c r="AN297" s="31"/>
      <c r="AO297" s="31"/>
      <c r="AP297" s="31"/>
      <c r="AQ297" s="125"/>
    </row>
    <row r="298" spans="1:43" s="15" customFormat="1" ht="18" customHeight="1">
      <c r="A298" s="114"/>
      <c r="B298" s="126" t="s">
        <v>23</v>
      </c>
      <c r="C298" s="4" t="s">
        <v>204</v>
      </c>
      <c r="D298" s="124"/>
      <c r="E298" s="124"/>
      <c r="F298" s="124"/>
      <c r="G298" s="46"/>
      <c r="H298" s="127"/>
      <c r="I298" s="127"/>
      <c r="J298" s="127"/>
      <c r="K298" s="127"/>
      <c r="L298" s="127"/>
      <c r="M298" s="127"/>
      <c r="N298" s="127"/>
      <c r="O298" s="127"/>
      <c r="P298" s="127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31"/>
      <c r="AC298" s="31"/>
      <c r="AD298" s="31"/>
      <c r="AE298" s="32"/>
      <c r="AF298" s="30"/>
      <c r="AG298" s="119" t="s">
        <v>33</v>
      </c>
      <c r="AH298" s="119" t="s">
        <v>34</v>
      </c>
      <c r="AI298" s="128"/>
      <c r="AJ298" s="128"/>
      <c r="AK298" s="31"/>
      <c r="AL298" s="31"/>
      <c r="AM298" s="31"/>
      <c r="AN298" s="31"/>
      <c r="AO298" s="31"/>
      <c r="AP298" s="31"/>
      <c r="AQ298" s="32"/>
    </row>
    <row r="299" spans="1:43" s="15" customFormat="1" ht="18" customHeight="1">
      <c r="A299" s="114"/>
      <c r="B299" s="126" t="s">
        <v>24</v>
      </c>
      <c r="C299" s="46" t="s">
        <v>187</v>
      </c>
      <c r="D299" s="46"/>
      <c r="E299" s="46"/>
      <c r="F299" s="46"/>
      <c r="G299" s="46"/>
      <c r="H299" s="46"/>
      <c r="I299" s="46"/>
      <c r="J299" s="46"/>
      <c r="K299" s="129"/>
      <c r="L299" s="46"/>
      <c r="M299" s="46"/>
      <c r="N299" s="46"/>
      <c r="O299" s="46"/>
      <c r="P299" s="46"/>
      <c r="Q299" s="130"/>
      <c r="R299" s="130"/>
      <c r="S299" s="130"/>
      <c r="T299" s="130"/>
      <c r="U299" s="113"/>
      <c r="V299" s="113"/>
      <c r="W299" s="113"/>
      <c r="X299" s="130"/>
      <c r="Y299" s="113"/>
      <c r="Z299" s="113"/>
      <c r="AA299" s="113"/>
      <c r="AB299" s="31"/>
      <c r="AC299" s="31"/>
      <c r="AD299" s="31"/>
      <c r="AE299" s="32"/>
      <c r="AF299" s="30"/>
      <c r="AG299" s="120" t="s">
        <v>16</v>
      </c>
      <c r="AH299" s="131" t="s">
        <v>35</v>
      </c>
      <c r="AI299" s="113"/>
      <c r="AJ299" s="113"/>
      <c r="AK299" s="31"/>
      <c r="AL299" s="31"/>
      <c r="AM299" s="31"/>
      <c r="AN299" s="31"/>
      <c r="AO299" s="31"/>
      <c r="AP299" s="31"/>
      <c r="AQ299" s="32"/>
    </row>
    <row r="300" spans="1:43" s="15" customFormat="1" ht="18" customHeight="1">
      <c r="A300" s="114"/>
      <c r="B300" s="132"/>
      <c r="C300" s="2"/>
      <c r="D300" s="46"/>
      <c r="E300" s="46"/>
      <c r="F300" s="46"/>
      <c r="G300" s="46"/>
      <c r="H300" s="22"/>
      <c r="I300" s="22"/>
      <c r="J300" s="22"/>
      <c r="K300" s="22"/>
      <c r="L300" s="22"/>
      <c r="M300" s="22"/>
      <c r="N300" s="22"/>
      <c r="O300" s="22"/>
      <c r="P300" s="22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31"/>
      <c r="AC300" s="31"/>
      <c r="AD300" s="31"/>
      <c r="AE300" s="32"/>
      <c r="AF300" s="30"/>
      <c r="AG300" s="120" t="s">
        <v>36</v>
      </c>
      <c r="AH300" s="120" t="s">
        <v>37</v>
      </c>
      <c r="AI300" s="113"/>
      <c r="AJ300" s="113"/>
      <c r="AK300" s="31"/>
      <c r="AL300" s="31"/>
      <c r="AM300" s="31"/>
      <c r="AN300" s="31"/>
      <c r="AO300" s="31"/>
      <c r="AP300" s="31"/>
      <c r="AQ300" s="32"/>
    </row>
    <row r="301" spans="1:43" s="15" customFormat="1" ht="18" customHeight="1">
      <c r="A301" s="114"/>
      <c r="C301" s="31"/>
      <c r="D301" s="46"/>
      <c r="E301" s="46"/>
      <c r="F301" s="46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113"/>
      <c r="R301" s="113"/>
      <c r="S301" s="113"/>
      <c r="T301" s="116"/>
      <c r="U301" s="116"/>
      <c r="V301" s="116"/>
      <c r="W301" s="116"/>
      <c r="X301" s="116"/>
      <c r="Y301" s="116"/>
      <c r="Z301" s="116"/>
      <c r="AA301" s="116"/>
      <c r="AB301" s="31"/>
      <c r="AC301" s="31"/>
      <c r="AD301" s="31"/>
      <c r="AE301" s="32"/>
      <c r="AF301" s="30"/>
      <c r="AG301" s="120" t="s">
        <v>38</v>
      </c>
      <c r="AH301" s="120" t="s">
        <v>39</v>
      </c>
      <c r="AI301" s="113"/>
      <c r="AJ301" s="116"/>
      <c r="AK301" s="31"/>
      <c r="AL301" s="31"/>
      <c r="AM301" s="31"/>
      <c r="AN301" s="31"/>
      <c r="AO301" s="31"/>
      <c r="AP301" s="31"/>
      <c r="AQ301" s="32"/>
    </row>
    <row r="302" spans="1:43" s="15" customFormat="1" ht="18" customHeight="1">
      <c r="A302" s="114"/>
      <c r="B302" s="46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46"/>
      <c r="N302" s="46"/>
      <c r="O302" s="46"/>
      <c r="P302" s="46"/>
      <c r="Q302" s="130"/>
      <c r="R302" s="130"/>
      <c r="S302" s="130"/>
      <c r="T302" s="116"/>
      <c r="U302" s="116"/>
      <c r="V302" s="116"/>
      <c r="W302" s="116"/>
      <c r="X302" s="116"/>
      <c r="Y302" s="116"/>
      <c r="Z302" s="116"/>
      <c r="AA302" s="116"/>
      <c r="AB302" s="31"/>
      <c r="AC302" s="31"/>
      <c r="AD302" s="31"/>
      <c r="AE302" s="32"/>
      <c r="AF302" s="30"/>
      <c r="AG302" s="119" t="s">
        <v>40</v>
      </c>
      <c r="AH302" s="119" t="s">
        <v>41</v>
      </c>
      <c r="AI302" s="113"/>
      <c r="AJ302" s="116"/>
      <c r="AK302" s="31"/>
      <c r="AL302" s="31"/>
      <c r="AM302" s="31"/>
      <c r="AN302" s="31"/>
      <c r="AO302" s="31"/>
      <c r="AP302" s="31"/>
      <c r="AQ302" s="32"/>
    </row>
    <row r="303" spans="1:43" s="15" customFormat="1" ht="18" customHeight="1">
      <c r="A303" s="114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113"/>
      <c r="R303" s="113"/>
      <c r="S303" s="113"/>
      <c r="T303" s="116"/>
      <c r="U303" s="116"/>
      <c r="V303" s="116"/>
      <c r="W303" s="116"/>
      <c r="X303" s="116"/>
      <c r="Y303" s="116"/>
      <c r="Z303" s="116"/>
      <c r="AA303" s="116"/>
      <c r="AB303" s="31"/>
      <c r="AC303" s="31"/>
      <c r="AD303" s="31"/>
      <c r="AE303" s="32"/>
      <c r="AF303" s="30"/>
      <c r="AG303" s="133"/>
      <c r="AH303" s="119" t="s">
        <v>65</v>
      </c>
      <c r="AJ303" s="116"/>
      <c r="AK303" s="31"/>
      <c r="AL303" s="31"/>
      <c r="AM303" s="31"/>
      <c r="AN303" s="31"/>
      <c r="AO303" s="31"/>
      <c r="AP303" s="31"/>
      <c r="AQ303" s="32"/>
    </row>
    <row r="304" spans="1:43" s="15" customFormat="1" ht="18" customHeight="1" thickBot="1">
      <c r="A304" s="134"/>
      <c r="B304" s="135"/>
      <c r="C304" s="135"/>
      <c r="D304" s="135"/>
      <c r="E304" s="136"/>
      <c r="F304" s="136"/>
      <c r="G304" s="136"/>
      <c r="H304" s="136"/>
      <c r="I304" s="136"/>
      <c r="J304" s="136"/>
      <c r="K304" s="135"/>
      <c r="L304" s="135"/>
      <c r="M304" s="135"/>
      <c r="N304" s="135"/>
      <c r="O304" s="135"/>
      <c r="P304" s="135"/>
      <c r="Q304" s="135"/>
      <c r="R304" s="135"/>
      <c r="S304" s="135"/>
      <c r="T304" s="137"/>
      <c r="U304" s="138"/>
      <c r="V304" s="138"/>
      <c r="W304" s="138"/>
      <c r="X304" s="137"/>
      <c r="Y304" s="138"/>
      <c r="Z304" s="138"/>
      <c r="AA304" s="138"/>
      <c r="AB304" s="138"/>
      <c r="AC304" s="138"/>
      <c r="AD304" s="138"/>
      <c r="AE304" s="139"/>
      <c r="AF304" s="296" t="s">
        <v>151</v>
      </c>
      <c r="AG304" s="297"/>
      <c r="AH304" s="297"/>
      <c r="AI304" s="297"/>
      <c r="AJ304" s="297"/>
      <c r="AK304" s="297"/>
      <c r="AL304" s="297"/>
      <c r="AM304" s="297"/>
      <c r="AN304" s="297"/>
      <c r="AO304" s="297"/>
      <c r="AP304" s="297"/>
      <c r="AQ304" s="298"/>
    </row>
    <row r="305" spans="1:43" s="15" customFormat="1" ht="18" customHeight="1">
      <c r="A305" s="376"/>
      <c r="B305" s="377"/>
      <c r="C305" s="378"/>
      <c r="D305" s="379" t="s">
        <v>210</v>
      </c>
      <c r="E305" s="380"/>
      <c r="F305" s="380"/>
      <c r="G305" s="380"/>
      <c r="H305" s="380"/>
      <c r="I305" s="380"/>
      <c r="J305" s="380"/>
      <c r="K305" s="380"/>
      <c r="L305" s="380"/>
      <c r="M305" s="380"/>
      <c r="N305" s="380"/>
      <c r="O305" s="380"/>
      <c r="P305" s="380"/>
      <c r="Q305" s="380"/>
      <c r="R305" s="380"/>
      <c r="S305" s="380"/>
      <c r="T305" s="380"/>
      <c r="U305" s="380"/>
      <c r="V305" s="380"/>
      <c r="W305" s="380"/>
      <c r="X305" s="380"/>
      <c r="Y305" s="380"/>
      <c r="Z305" s="380"/>
      <c r="AA305" s="380"/>
      <c r="AB305" s="380"/>
      <c r="AC305" s="380"/>
      <c r="AD305" s="380"/>
      <c r="AE305" s="381"/>
      <c r="AF305" s="384" t="s">
        <v>0</v>
      </c>
      <c r="AG305" s="325"/>
      <c r="AH305" s="325"/>
      <c r="AI305" s="325"/>
      <c r="AJ305" s="325"/>
      <c r="AK305" s="325"/>
      <c r="AL305" s="325"/>
      <c r="AM305" s="325"/>
      <c r="AN305" s="325"/>
      <c r="AO305" s="325"/>
      <c r="AP305" s="325"/>
      <c r="AQ305" s="385"/>
    </row>
    <row r="306" spans="1:43" s="15" customFormat="1" ht="18" customHeight="1">
      <c r="A306" s="386" t="s">
        <v>78</v>
      </c>
      <c r="B306" s="263"/>
      <c r="C306" s="264"/>
      <c r="D306" s="382"/>
      <c r="E306" s="383"/>
      <c r="F306" s="383"/>
      <c r="G306" s="383"/>
      <c r="H306" s="383"/>
      <c r="I306" s="383"/>
      <c r="J306" s="383"/>
      <c r="K306" s="383"/>
      <c r="L306" s="383"/>
      <c r="M306" s="383"/>
      <c r="N306" s="383"/>
      <c r="O306" s="383"/>
      <c r="P306" s="383"/>
      <c r="Q306" s="383"/>
      <c r="R306" s="383"/>
      <c r="S306" s="383"/>
      <c r="T306" s="383"/>
      <c r="U306" s="383"/>
      <c r="V306" s="383"/>
      <c r="W306" s="383"/>
      <c r="X306" s="383"/>
      <c r="Y306" s="383"/>
      <c r="Z306" s="383"/>
      <c r="AA306" s="383"/>
      <c r="AB306" s="383"/>
      <c r="AC306" s="383"/>
      <c r="AD306" s="383"/>
      <c r="AE306" s="383"/>
      <c r="AF306" s="16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8"/>
    </row>
    <row r="307" spans="1:43" s="15" customFormat="1" ht="18" customHeight="1">
      <c r="A307" s="386"/>
      <c r="B307" s="263"/>
      <c r="C307" s="264"/>
      <c r="D307" s="19" t="s">
        <v>74</v>
      </c>
      <c r="E307" s="20"/>
      <c r="F307" s="20"/>
      <c r="G307" s="20"/>
      <c r="H307" s="20"/>
      <c r="I307" s="21" t="s">
        <v>188</v>
      </c>
      <c r="J307" s="22"/>
      <c r="K307" s="20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19"/>
      <c r="W307" s="19"/>
      <c r="X307" s="21"/>
      <c r="Y307" s="21"/>
      <c r="Z307" s="19"/>
      <c r="AA307" s="19"/>
      <c r="AB307" s="22"/>
      <c r="AC307" s="19"/>
      <c r="AD307" s="19"/>
      <c r="AE307" s="19"/>
      <c r="AF307" s="30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2"/>
    </row>
    <row r="308" spans="1:43" s="15" customFormat="1" ht="18" customHeight="1">
      <c r="A308" s="262" t="s">
        <v>67</v>
      </c>
      <c r="B308" s="263"/>
      <c r="C308" s="264"/>
      <c r="D308" s="19" t="s">
        <v>73</v>
      </c>
      <c r="E308" s="20"/>
      <c r="F308" s="20"/>
      <c r="G308" s="19"/>
      <c r="H308" s="19"/>
      <c r="I308" s="21" t="s">
        <v>158</v>
      </c>
      <c r="J308" s="22"/>
      <c r="K308" s="21"/>
      <c r="L308" s="21"/>
      <c r="M308" s="17"/>
      <c r="N308" s="20"/>
      <c r="O308" s="21"/>
      <c r="P308" s="21"/>
      <c r="Q308" s="21"/>
      <c r="R308" s="21"/>
      <c r="S308" s="21"/>
      <c r="T308" s="21"/>
      <c r="U308" s="21"/>
      <c r="V308" s="19"/>
      <c r="W308" s="19"/>
      <c r="X308" s="21"/>
      <c r="Y308" s="21"/>
      <c r="Z308" s="19"/>
      <c r="AA308" s="19"/>
      <c r="AB308" s="22"/>
      <c r="AC308" s="26"/>
      <c r="AD308" s="26"/>
      <c r="AE308" s="26"/>
      <c r="AF308" s="271" t="s">
        <v>2</v>
      </c>
      <c r="AG308" s="272"/>
      <c r="AH308" s="272"/>
      <c r="AI308" s="272"/>
      <c r="AJ308" s="272"/>
      <c r="AK308" s="272"/>
      <c r="AL308" s="272"/>
      <c r="AM308" s="272"/>
      <c r="AN308" s="272"/>
      <c r="AO308" s="272"/>
      <c r="AP308" s="272"/>
      <c r="AQ308" s="273"/>
    </row>
    <row r="309" spans="1:43" s="15" customFormat="1" ht="18" customHeight="1">
      <c r="A309" s="271" t="s">
        <v>62</v>
      </c>
      <c r="B309" s="272"/>
      <c r="C309" s="359"/>
      <c r="D309" s="19" t="s">
        <v>1</v>
      </c>
      <c r="E309" s="19"/>
      <c r="F309" s="19"/>
      <c r="G309" s="19"/>
      <c r="H309" s="19"/>
      <c r="I309" s="21" t="s">
        <v>79</v>
      </c>
      <c r="J309" s="22"/>
      <c r="K309" s="21"/>
      <c r="L309" s="21"/>
      <c r="M309" s="21"/>
      <c r="N309" s="20"/>
      <c r="O309" s="21"/>
      <c r="P309" s="21"/>
      <c r="Q309" s="21"/>
      <c r="R309" s="21"/>
      <c r="S309" s="21"/>
      <c r="T309" s="21"/>
      <c r="U309" s="21"/>
      <c r="V309" s="19"/>
      <c r="W309" s="19"/>
      <c r="X309" s="21"/>
      <c r="Y309" s="21"/>
      <c r="Z309" s="19"/>
      <c r="AA309" s="19"/>
      <c r="AB309" s="22"/>
      <c r="AC309" s="26"/>
      <c r="AD309" s="26"/>
      <c r="AE309" s="26"/>
      <c r="AF309" s="271" t="s">
        <v>4</v>
      </c>
      <c r="AG309" s="272"/>
      <c r="AH309" s="272"/>
      <c r="AI309" s="272"/>
      <c r="AJ309" s="272"/>
      <c r="AK309" s="272"/>
      <c r="AL309" s="272"/>
      <c r="AM309" s="272"/>
      <c r="AN309" s="272"/>
      <c r="AO309" s="272"/>
      <c r="AP309" s="272"/>
      <c r="AQ309" s="273"/>
    </row>
    <row r="310" spans="1:43" s="15" customFormat="1" ht="18" customHeight="1">
      <c r="A310" s="262" t="s">
        <v>63</v>
      </c>
      <c r="B310" s="263"/>
      <c r="C310" s="264"/>
      <c r="D310" s="29" t="s">
        <v>3</v>
      </c>
      <c r="E310" s="19"/>
      <c r="F310" s="19"/>
      <c r="G310" s="19"/>
      <c r="H310" s="19"/>
      <c r="I310" s="21" t="s">
        <v>156</v>
      </c>
      <c r="J310" s="22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19"/>
      <c r="W310" s="19"/>
      <c r="X310" s="21"/>
      <c r="Y310" s="21"/>
      <c r="Z310" s="19"/>
      <c r="AA310" s="19"/>
      <c r="AB310" s="22"/>
      <c r="AC310" s="19"/>
      <c r="AD310" s="19"/>
      <c r="AE310" s="19"/>
      <c r="AF310" s="27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8"/>
    </row>
    <row r="311" spans="1:43" s="15" customFormat="1" ht="18" customHeight="1" thickBot="1">
      <c r="A311" s="370"/>
      <c r="B311" s="371"/>
      <c r="C311" s="372"/>
      <c r="D311" s="34"/>
      <c r="E311" s="35"/>
      <c r="F311" s="35"/>
      <c r="G311" s="35"/>
      <c r="H311" s="35"/>
      <c r="I311" s="35"/>
      <c r="J311" s="35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7"/>
      <c r="W311" s="37"/>
      <c r="X311" s="36"/>
      <c r="Y311" s="36"/>
      <c r="Z311" s="37"/>
      <c r="AA311" s="37"/>
      <c r="AB311" s="35"/>
      <c r="AC311" s="33"/>
      <c r="AD311" s="33"/>
      <c r="AE311" s="33"/>
      <c r="AF311" s="373" t="s">
        <v>192</v>
      </c>
      <c r="AG311" s="374"/>
      <c r="AH311" s="374"/>
      <c r="AI311" s="374"/>
      <c r="AJ311" s="374"/>
      <c r="AK311" s="374"/>
      <c r="AL311" s="374"/>
      <c r="AM311" s="374"/>
      <c r="AN311" s="374"/>
      <c r="AO311" s="374"/>
      <c r="AP311" s="374"/>
      <c r="AQ311" s="375"/>
    </row>
    <row r="312" spans="1:43" s="15" customFormat="1" ht="18" customHeight="1" thickBot="1">
      <c r="A312" s="172"/>
      <c r="B312" s="42"/>
      <c r="C312" s="211"/>
      <c r="D312" s="40"/>
      <c r="E312" s="31"/>
      <c r="F312" s="31"/>
      <c r="G312" s="31"/>
      <c r="H312" s="31"/>
      <c r="I312" s="31"/>
      <c r="J312" s="31"/>
      <c r="K312" s="174"/>
      <c r="L312" s="174"/>
      <c r="M312" s="174"/>
      <c r="N312" s="174"/>
      <c r="O312" s="174"/>
      <c r="P312" s="174"/>
      <c r="Q312" s="174"/>
      <c r="R312" s="174"/>
      <c r="S312" s="174"/>
      <c r="T312" s="174"/>
      <c r="U312" s="174"/>
      <c r="V312" s="122"/>
      <c r="W312" s="122"/>
      <c r="X312" s="174"/>
      <c r="Y312" s="174"/>
      <c r="Z312" s="122"/>
      <c r="AA312" s="122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31"/>
      <c r="AQ312" s="32"/>
    </row>
    <row r="313" spans="1:43" s="15" customFormat="1" ht="18" customHeight="1">
      <c r="A313" s="265" t="s">
        <v>43</v>
      </c>
      <c r="B313" s="360" t="s">
        <v>6</v>
      </c>
      <c r="C313" s="358"/>
      <c r="D313" s="365" t="s">
        <v>7</v>
      </c>
      <c r="E313" s="358"/>
      <c r="F313" s="366"/>
      <c r="G313" s="369" t="s">
        <v>8</v>
      </c>
      <c r="H313" s="269"/>
      <c r="I313" s="269"/>
      <c r="J313" s="269"/>
      <c r="K313" s="269"/>
      <c r="L313" s="268" t="s">
        <v>9</v>
      </c>
      <c r="M313" s="269"/>
      <c r="N313" s="269"/>
      <c r="O313" s="269"/>
      <c r="P313" s="269"/>
      <c r="Q313" s="269"/>
      <c r="R313" s="269"/>
      <c r="S313" s="269"/>
      <c r="T313" s="269"/>
      <c r="U313" s="269"/>
      <c r="V313" s="269"/>
      <c r="W313" s="269"/>
      <c r="X313" s="358"/>
      <c r="Y313" s="358"/>
      <c r="Z313" s="358"/>
      <c r="AA313" s="358"/>
      <c r="AB313" s="358"/>
      <c r="AC313" s="358"/>
      <c r="AD313" s="358"/>
      <c r="AE313" s="358"/>
      <c r="AF313" s="358"/>
      <c r="AG313" s="358"/>
      <c r="AH313" s="358"/>
      <c r="AI313" s="358"/>
      <c r="AJ313" s="358"/>
      <c r="AK313" s="358"/>
      <c r="AL313" s="358"/>
      <c r="AM313" s="358"/>
      <c r="AN313" s="269"/>
      <c r="AO313" s="269"/>
      <c r="AP313" s="269"/>
      <c r="AQ313" s="270"/>
    </row>
    <row r="314" spans="1:43" s="15" customFormat="1" ht="18" customHeight="1">
      <c r="A314" s="266"/>
      <c r="B314" s="361"/>
      <c r="C314" s="362"/>
      <c r="D314" s="367"/>
      <c r="E314" s="362"/>
      <c r="F314" s="368"/>
      <c r="G314" s="305" t="s">
        <v>10</v>
      </c>
      <c r="H314" s="337" t="s">
        <v>11</v>
      </c>
      <c r="I314" s="337"/>
      <c r="J314" s="337"/>
      <c r="K314" s="339"/>
      <c r="L314" s="302" t="s">
        <v>193</v>
      </c>
      <c r="M314" s="303"/>
      <c r="N314" s="303"/>
      <c r="O314" s="304"/>
      <c r="P314" s="302" t="s">
        <v>194</v>
      </c>
      <c r="Q314" s="303"/>
      <c r="R314" s="303"/>
      <c r="S314" s="304"/>
      <c r="T314" s="302" t="s">
        <v>195</v>
      </c>
      <c r="U314" s="303"/>
      <c r="V314" s="303"/>
      <c r="W314" s="304"/>
      <c r="X314" s="277" t="s">
        <v>196</v>
      </c>
      <c r="Y314" s="278"/>
      <c r="Z314" s="278"/>
      <c r="AA314" s="279"/>
      <c r="AB314" s="277" t="s">
        <v>197</v>
      </c>
      <c r="AC314" s="278"/>
      <c r="AD314" s="278"/>
      <c r="AE314" s="279"/>
      <c r="AF314" s="277" t="s">
        <v>198</v>
      </c>
      <c r="AG314" s="278"/>
      <c r="AH314" s="278"/>
      <c r="AI314" s="279"/>
      <c r="AJ314" s="277" t="s">
        <v>199</v>
      </c>
      <c r="AK314" s="278"/>
      <c r="AL314" s="278"/>
      <c r="AM314" s="279"/>
      <c r="AN314" s="302" t="s">
        <v>200</v>
      </c>
      <c r="AO314" s="303"/>
      <c r="AP314" s="303"/>
      <c r="AQ314" s="304"/>
    </row>
    <row r="315" spans="1:43" s="15" customFormat="1" ht="18" customHeight="1">
      <c r="A315" s="266"/>
      <c r="B315" s="361"/>
      <c r="C315" s="362"/>
      <c r="D315" s="318" t="s">
        <v>12</v>
      </c>
      <c r="E315" s="354" t="s">
        <v>13</v>
      </c>
      <c r="F315" s="281" t="s">
        <v>66</v>
      </c>
      <c r="G315" s="357"/>
      <c r="H315" s="337" t="s">
        <v>14</v>
      </c>
      <c r="I315" s="337" t="s">
        <v>15</v>
      </c>
      <c r="J315" s="337" t="s">
        <v>16</v>
      </c>
      <c r="K315" s="339" t="s">
        <v>58</v>
      </c>
      <c r="L315" s="277" t="s">
        <v>186</v>
      </c>
      <c r="M315" s="278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  <c r="AA315" s="278"/>
      <c r="AB315" s="278"/>
      <c r="AC315" s="278"/>
      <c r="AD315" s="278"/>
      <c r="AE315" s="278"/>
      <c r="AF315" s="278"/>
      <c r="AG315" s="278"/>
      <c r="AH315" s="278"/>
      <c r="AI315" s="278"/>
      <c r="AJ315" s="278"/>
      <c r="AK315" s="278"/>
      <c r="AL315" s="278"/>
      <c r="AM315" s="278"/>
      <c r="AN315" s="278"/>
      <c r="AO315" s="278"/>
      <c r="AP315" s="278"/>
      <c r="AQ315" s="279"/>
    </row>
    <row r="316" spans="1:43" s="15" customFormat="1" ht="18" customHeight="1">
      <c r="A316" s="266"/>
      <c r="B316" s="361"/>
      <c r="C316" s="362"/>
      <c r="D316" s="318"/>
      <c r="E316" s="355"/>
      <c r="F316" s="321"/>
      <c r="G316" s="357"/>
      <c r="H316" s="337"/>
      <c r="I316" s="337"/>
      <c r="J316" s="337"/>
      <c r="K316" s="339"/>
      <c r="L316" s="305" t="s">
        <v>14</v>
      </c>
      <c r="M316" s="292" t="s">
        <v>15</v>
      </c>
      <c r="N316" s="294" t="s">
        <v>17</v>
      </c>
      <c r="O316" s="281" t="s">
        <v>64</v>
      </c>
      <c r="P316" s="305" t="s">
        <v>14</v>
      </c>
      <c r="Q316" s="292" t="s">
        <v>15</v>
      </c>
      <c r="R316" s="294" t="s">
        <v>17</v>
      </c>
      <c r="S316" s="281" t="s">
        <v>64</v>
      </c>
      <c r="T316" s="305" t="s">
        <v>14</v>
      </c>
      <c r="U316" s="292" t="s">
        <v>15</v>
      </c>
      <c r="V316" s="294" t="s">
        <v>17</v>
      </c>
      <c r="W316" s="281" t="s">
        <v>64</v>
      </c>
      <c r="X316" s="305" t="s">
        <v>14</v>
      </c>
      <c r="Y316" s="292" t="s">
        <v>15</v>
      </c>
      <c r="Z316" s="294" t="s">
        <v>17</v>
      </c>
      <c r="AA316" s="281" t="s">
        <v>64</v>
      </c>
      <c r="AB316" s="305" t="s">
        <v>14</v>
      </c>
      <c r="AC316" s="292" t="s">
        <v>15</v>
      </c>
      <c r="AD316" s="294" t="s">
        <v>17</v>
      </c>
      <c r="AE316" s="281" t="s">
        <v>64</v>
      </c>
      <c r="AF316" s="305" t="s">
        <v>14</v>
      </c>
      <c r="AG316" s="292" t="s">
        <v>15</v>
      </c>
      <c r="AH316" s="294" t="s">
        <v>17</v>
      </c>
      <c r="AI316" s="281" t="s">
        <v>64</v>
      </c>
      <c r="AJ316" s="305" t="s">
        <v>14</v>
      </c>
      <c r="AK316" s="292" t="s">
        <v>15</v>
      </c>
      <c r="AL316" s="294" t="s">
        <v>17</v>
      </c>
      <c r="AM316" s="281" t="s">
        <v>64</v>
      </c>
      <c r="AN316" s="305" t="s">
        <v>14</v>
      </c>
      <c r="AO316" s="292" t="s">
        <v>15</v>
      </c>
      <c r="AP316" s="294" t="s">
        <v>17</v>
      </c>
      <c r="AQ316" s="281" t="s">
        <v>64</v>
      </c>
    </row>
    <row r="317" spans="1:43" s="15" customFormat="1" ht="18" customHeight="1" thickBot="1">
      <c r="A317" s="267"/>
      <c r="B317" s="363"/>
      <c r="C317" s="364"/>
      <c r="D317" s="319"/>
      <c r="E317" s="356"/>
      <c r="F317" s="282"/>
      <c r="G317" s="306"/>
      <c r="H317" s="338"/>
      <c r="I317" s="338"/>
      <c r="J317" s="338"/>
      <c r="K317" s="340"/>
      <c r="L317" s="306"/>
      <c r="M317" s="293"/>
      <c r="N317" s="295"/>
      <c r="O317" s="282"/>
      <c r="P317" s="306"/>
      <c r="Q317" s="293"/>
      <c r="R317" s="295"/>
      <c r="S317" s="282"/>
      <c r="T317" s="306"/>
      <c r="U317" s="293"/>
      <c r="V317" s="295"/>
      <c r="W317" s="282"/>
      <c r="X317" s="306"/>
      <c r="Y317" s="293"/>
      <c r="Z317" s="295"/>
      <c r="AA317" s="282"/>
      <c r="AB317" s="306"/>
      <c r="AC317" s="293"/>
      <c r="AD317" s="295"/>
      <c r="AE317" s="282"/>
      <c r="AF317" s="306"/>
      <c r="AG317" s="293"/>
      <c r="AH317" s="295"/>
      <c r="AI317" s="282"/>
      <c r="AJ317" s="306"/>
      <c r="AK317" s="293"/>
      <c r="AL317" s="295"/>
      <c r="AM317" s="282"/>
      <c r="AN317" s="306"/>
      <c r="AO317" s="293"/>
      <c r="AP317" s="295"/>
      <c r="AQ317" s="282"/>
    </row>
    <row r="318" spans="1:43" s="15" customFormat="1" ht="18" customHeight="1" thickBot="1">
      <c r="A318" s="43" t="s">
        <v>142</v>
      </c>
      <c r="B318" s="351" t="s">
        <v>59</v>
      </c>
      <c r="C318" s="351"/>
      <c r="D318" s="352"/>
      <c r="E318" s="352"/>
      <c r="F318" s="192"/>
      <c r="G318" s="192"/>
      <c r="H318" s="352"/>
      <c r="I318" s="352"/>
      <c r="J318" s="352"/>
      <c r="K318" s="352"/>
      <c r="L318" s="352"/>
      <c r="M318" s="352"/>
      <c r="N318" s="352"/>
      <c r="O318" s="352"/>
      <c r="P318" s="352"/>
      <c r="Q318" s="352"/>
      <c r="R318" s="352"/>
      <c r="S318" s="352"/>
      <c r="T318" s="352"/>
      <c r="U318" s="352"/>
      <c r="V318" s="352"/>
      <c r="W318" s="352"/>
      <c r="X318" s="352"/>
      <c r="Y318" s="352"/>
      <c r="Z318" s="352"/>
      <c r="AA318" s="352"/>
      <c r="AB318" s="352"/>
      <c r="AC318" s="352"/>
      <c r="AD318" s="352"/>
      <c r="AE318" s="352"/>
      <c r="AF318" s="352"/>
      <c r="AG318" s="352"/>
      <c r="AH318" s="352"/>
      <c r="AI318" s="352"/>
      <c r="AJ318" s="352"/>
      <c r="AK318" s="352"/>
      <c r="AL318" s="352"/>
      <c r="AM318" s="352"/>
      <c r="AN318" s="352"/>
      <c r="AO318" s="352"/>
      <c r="AP318" s="352"/>
      <c r="AQ318" s="353"/>
    </row>
    <row r="319" spans="1:43" s="15" customFormat="1" ht="18" customHeight="1">
      <c r="A319" s="47" t="s">
        <v>20</v>
      </c>
      <c r="B319" s="177" t="s">
        <v>143</v>
      </c>
      <c r="C319" s="178"/>
      <c r="D319" s="193">
        <v>1</v>
      </c>
      <c r="E319" s="69">
        <v>2</v>
      </c>
      <c r="F319" s="75">
        <f>SumaECTS(L319:AQ319)</f>
        <v>7</v>
      </c>
      <c r="G319" s="76">
        <f aca="true" t="shared" si="47" ref="G319:G325">SUM(H319:K319)</f>
        <v>45</v>
      </c>
      <c r="H319" s="68">
        <f aca="true" t="shared" si="48" ref="H319:I325">IF(SUM(L319+P319+T319+X319+AB319+AF319+AJ319+AN319)=0,"",SUM(L319+P319+T319+X319+AB319+AF319+AJ319+AN319))</f>
        <v>25</v>
      </c>
      <c r="I319" s="68">
        <f t="shared" si="48"/>
      </c>
      <c r="J319" s="68">
        <f aca="true" t="shared" si="49" ref="J319:J325">IF(SUM(N319+R319+V319+Z319+AD319+AH319+AL319+AP319)=0,"",SUM(N319+R319+V319+Z319+AD319+AH319+AL319+AP319))</f>
        <v>10</v>
      </c>
      <c r="K319" s="68">
        <f aca="true" t="shared" si="50" ref="K319:K325">IF(SUM(O319+S319+W319+AA319+AE319+AI319+AM319+AQ319)=0,"",SUM(O319+S319+W319+AA319+AE319+AI319+AM319+AQ319))</f>
        <v>10</v>
      </c>
      <c r="L319" s="194"/>
      <c r="M319" s="170"/>
      <c r="N319" s="170"/>
      <c r="O319" s="166"/>
      <c r="P319" s="188"/>
      <c r="Q319" s="170"/>
      <c r="R319" s="170"/>
      <c r="S319" s="166"/>
      <c r="T319" s="188"/>
      <c r="U319" s="170"/>
      <c r="V319" s="170"/>
      <c r="W319" s="166"/>
      <c r="X319" s="188"/>
      <c r="Y319" s="170"/>
      <c r="Z319" s="170"/>
      <c r="AA319" s="166"/>
      <c r="AB319" s="155"/>
      <c r="AC319" s="152"/>
      <c r="AD319" s="152"/>
      <c r="AE319" s="66"/>
      <c r="AF319" s="154">
        <v>25</v>
      </c>
      <c r="AG319" s="212"/>
      <c r="AH319" s="152">
        <v>10</v>
      </c>
      <c r="AI319" s="66">
        <v>10</v>
      </c>
      <c r="AJ319" s="155"/>
      <c r="AK319" s="152"/>
      <c r="AL319" s="152"/>
      <c r="AM319" s="66"/>
      <c r="AN319" s="155"/>
      <c r="AO319" s="152"/>
      <c r="AP319" s="152"/>
      <c r="AQ319" s="66"/>
    </row>
    <row r="320" spans="1:46" s="15" customFormat="1" ht="18" customHeight="1">
      <c r="A320" s="73" t="s">
        <v>21</v>
      </c>
      <c r="B320" s="64" t="s">
        <v>144</v>
      </c>
      <c r="C320" s="156"/>
      <c r="D320" s="157"/>
      <c r="E320" s="158">
        <v>2</v>
      </c>
      <c r="F320" s="75">
        <f aca="true" t="shared" si="51" ref="F320:F325">SumaECTS(L320:AQ320)</f>
        <v>5</v>
      </c>
      <c r="G320" s="76">
        <f t="shared" si="47"/>
        <v>40</v>
      </c>
      <c r="H320" s="68">
        <f t="shared" si="48"/>
        <v>20</v>
      </c>
      <c r="I320" s="68">
        <f t="shared" si="48"/>
      </c>
      <c r="J320" s="68">
        <f t="shared" si="49"/>
      </c>
      <c r="K320" s="68">
        <f t="shared" si="50"/>
        <v>20</v>
      </c>
      <c r="L320" s="151"/>
      <c r="M320" s="152"/>
      <c r="N320" s="152"/>
      <c r="O320" s="66"/>
      <c r="P320" s="155"/>
      <c r="Q320" s="152"/>
      <c r="R320" s="152"/>
      <c r="S320" s="66"/>
      <c r="T320" s="155"/>
      <c r="U320" s="152"/>
      <c r="V320" s="152"/>
      <c r="W320" s="66"/>
      <c r="X320" s="155"/>
      <c r="Y320" s="152"/>
      <c r="Z320" s="152"/>
      <c r="AA320" s="66"/>
      <c r="AB320" s="155"/>
      <c r="AC320" s="152"/>
      <c r="AD320" s="152"/>
      <c r="AE320" s="66"/>
      <c r="AF320" s="155"/>
      <c r="AG320" s="152"/>
      <c r="AH320" s="152"/>
      <c r="AI320" s="66"/>
      <c r="AJ320" s="155">
        <v>20</v>
      </c>
      <c r="AK320" s="152"/>
      <c r="AL320" s="152"/>
      <c r="AM320" s="66">
        <v>20</v>
      </c>
      <c r="AN320" s="155"/>
      <c r="AO320" s="152"/>
      <c r="AP320" s="152"/>
      <c r="AQ320" s="66"/>
      <c r="AT320" s="152"/>
    </row>
    <row r="321" spans="1:43" s="15" customFormat="1" ht="18" customHeight="1">
      <c r="A321" s="73" t="s">
        <v>22</v>
      </c>
      <c r="B321" s="195" t="s">
        <v>145</v>
      </c>
      <c r="C321" s="196"/>
      <c r="D321" s="197">
        <v>1</v>
      </c>
      <c r="E321" s="198">
        <v>1</v>
      </c>
      <c r="F321" s="75">
        <f t="shared" si="51"/>
        <v>5</v>
      </c>
      <c r="G321" s="76">
        <f t="shared" si="47"/>
        <v>45</v>
      </c>
      <c r="H321" s="54">
        <f t="shared" si="48"/>
        <v>25</v>
      </c>
      <c r="I321" s="54">
        <f t="shared" si="48"/>
      </c>
      <c r="J321" s="54">
        <f t="shared" si="49"/>
        <v>20</v>
      </c>
      <c r="K321" s="54">
        <f t="shared" si="50"/>
      </c>
      <c r="L321" s="194"/>
      <c r="M321" s="152"/>
      <c r="N321" s="152"/>
      <c r="O321" s="166"/>
      <c r="P321" s="155"/>
      <c r="Q321" s="152"/>
      <c r="R321" s="152"/>
      <c r="S321" s="166"/>
      <c r="T321" s="155"/>
      <c r="U321" s="152"/>
      <c r="V321" s="152"/>
      <c r="W321" s="166"/>
      <c r="X321" s="155"/>
      <c r="Y321" s="152"/>
      <c r="Z321" s="152"/>
      <c r="AA321" s="166"/>
      <c r="AB321" s="155"/>
      <c r="AC321" s="152"/>
      <c r="AD321" s="152"/>
      <c r="AE321" s="166"/>
      <c r="AF321" s="155"/>
      <c r="AG321" s="152"/>
      <c r="AH321" s="152"/>
      <c r="AI321" s="166"/>
      <c r="AJ321" s="154">
        <v>25</v>
      </c>
      <c r="AK321" s="212"/>
      <c r="AL321" s="152">
        <v>20</v>
      </c>
      <c r="AM321" s="213"/>
      <c r="AN321" s="209"/>
      <c r="AO321" s="212"/>
      <c r="AP321" s="212"/>
      <c r="AQ321" s="213"/>
    </row>
    <row r="322" spans="1:43" s="15" customFormat="1" ht="18" customHeight="1">
      <c r="A322" s="73" t="s">
        <v>23</v>
      </c>
      <c r="B322" s="199" t="s">
        <v>212</v>
      </c>
      <c r="C322" s="200"/>
      <c r="D322" s="201">
        <v>2</v>
      </c>
      <c r="E322" s="69">
        <v>2</v>
      </c>
      <c r="F322" s="75">
        <f t="shared" si="51"/>
        <v>7</v>
      </c>
      <c r="G322" s="76">
        <f t="shared" si="47"/>
        <v>65</v>
      </c>
      <c r="H322" s="68">
        <f t="shared" si="48"/>
        <v>40</v>
      </c>
      <c r="I322" s="68">
        <f t="shared" si="48"/>
      </c>
      <c r="J322" s="68">
        <f t="shared" si="49"/>
        <v>10</v>
      </c>
      <c r="K322" s="68">
        <f t="shared" si="50"/>
        <v>15</v>
      </c>
      <c r="L322" s="151"/>
      <c r="M322" s="152"/>
      <c r="N322" s="152"/>
      <c r="O322" s="66"/>
      <c r="P322" s="155"/>
      <c r="Q322" s="152"/>
      <c r="R322" s="152"/>
      <c r="S322" s="66"/>
      <c r="T322" s="155"/>
      <c r="U322" s="152"/>
      <c r="V322" s="152"/>
      <c r="W322" s="66"/>
      <c r="X322" s="155"/>
      <c r="Y322" s="152"/>
      <c r="Z322" s="152"/>
      <c r="AA322" s="66"/>
      <c r="AB322" s="155"/>
      <c r="AC322" s="152"/>
      <c r="AD322" s="152"/>
      <c r="AE322" s="66"/>
      <c r="AF322" s="155"/>
      <c r="AG322" s="152"/>
      <c r="AH322" s="152"/>
      <c r="AI322" s="66"/>
      <c r="AJ322" s="154">
        <v>20</v>
      </c>
      <c r="AK322" s="212"/>
      <c r="AL322" s="212"/>
      <c r="AM322" s="210"/>
      <c r="AN322" s="154">
        <v>20</v>
      </c>
      <c r="AO322" s="212"/>
      <c r="AP322" s="152">
        <v>10</v>
      </c>
      <c r="AQ322" s="66">
        <v>15</v>
      </c>
    </row>
    <row r="323" spans="1:43" s="15" customFormat="1" ht="18" customHeight="1">
      <c r="A323" s="73" t="s">
        <v>24</v>
      </c>
      <c r="B323" s="199" t="s">
        <v>147</v>
      </c>
      <c r="C323" s="200"/>
      <c r="D323" s="201">
        <v>1</v>
      </c>
      <c r="E323" s="69">
        <v>2</v>
      </c>
      <c r="F323" s="75">
        <f t="shared" si="51"/>
        <v>5</v>
      </c>
      <c r="G323" s="76">
        <f t="shared" si="47"/>
        <v>45</v>
      </c>
      <c r="H323" s="68">
        <f t="shared" si="48"/>
        <v>20</v>
      </c>
      <c r="I323" s="68">
        <f t="shared" si="48"/>
      </c>
      <c r="J323" s="68">
        <f t="shared" si="49"/>
        <v>10</v>
      </c>
      <c r="K323" s="68">
        <f t="shared" si="50"/>
        <v>15</v>
      </c>
      <c r="L323" s="151"/>
      <c r="M323" s="152"/>
      <c r="N323" s="152"/>
      <c r="O323" s="66"/>
      <c r="P323" s="155"/>
      <c r="Q323" s="152"/>
      <c r="R323" s="152"/>
      <c r="S323" s="66"/>
      <c r="T323" s="155"/>
      <c r="U323" s="152"/>
      <c r="V323" s="152"/>
      <c r="W323" s="66"/>
      <c r="X323" s="155"/>
      <c r="Y323" s="152"/>
      <c r="Z323" s="152"/>
      <c r="AA323" s="66"/>
      <c r="AB323" s="155"/>
      <c r="AC323" s="152"/>
      <c r="AD323" s="152"/>
      <c r="AE323" s="66"/>
      <c r="AF323" s="155"/>
      <c r="AG323" s="152"/>
      <c r="AH323" s="152"/>
      <c r="AI323" s="66"/>
      <c r="AJ323" s="155"/>
      <c r="AK323" s="152"/>
      <c r="AL323" s="152"/>
      <c r="AM323" s="66"/>
      <c r="AN323" s="154">
        <v>20</v>
      </c>
      <c r="AO323" s="152"/>
      <c r="AP323" s="152">
        <v>10</v>
      </c>
      <c r="AQ323" s="66">
        <v>15</v>
      </c>
    </row>
    <row r="324" spans="1:43" s="15" customFormat="1" ht="18" customHeight="1">
      <c r="A324" s="73" t="s">
        <v>46</v>
      </c>
      <c r="B324" s="199" t="s">
        <v>124</v>
      </c>
      <c r="C324" s="200"/>
      <c r="D324" s="201"/>
      <c r="E324" s="69">
        <v>1</v>
      </c>
      <c r="F324" s="75">
        <f t="shared" si="51"/>
        <v>1</v>
      </c>
      <c r="G324" s="76">
        <f t="shared" si="47"/>
        <v>10</v>
      </c>
      <c r="H324" s="68">
        <f t="shared" si="48"/>
      </c>
      <c r="I324" s="68">
        <f t="shared" si="48"/>
      </c>
      <c r="J324" s="68">
        <f t="shared" si="49"/>
      </c>
      <c r="K324" s="68">
        <f t="shared" si="50"/>
        <v>10</v>
      </c>
      <c r="L324" s="151"/>
      <c r="M324" s="152"/>
      <c r="N324" s="152"/>
      <c r="O324" s="66"/>
      <c r="P324" s="155"/>
      <c r="Q324" s="152"/>
      <c r="R324" s="152"/>
      <c r="S324" s="66"/>
      <c r="T324" s="155"/>
      <c r="U324" s="152"/>
      <c r="V324" s="152"/>
      <c r="W324" s="66"/>
      <c r="X324" s="155"/>
      <c r="Y324" s="152"/>
      <c r="Z324" s="152"/>
      <c r="AA324" s="66"/>
      <c r="AB324" s="155"/>
      <c r="AC324" s="152"/>
      <c r="AD324" s="152"/>
      <c r="AE324" s="66"/>
      <c r="AF324" s="155"/>
      <c r="AG324" s="152"/>
      <c r="AH324" s="152"/>
      <c r="AI324" s="66"/>
      <c r="AJ324" s="155"/>
      <c r="AK324" s="152"/>
      <c r="AL324" s="152"/>
      <c r="AM324" s="66">
        <v>10</v>
      </c>
      <c r="AN324" s="155"/>
      <c r="AO324" s="152"/>
      <c r="AP324" s="152"/>
      <c r="AQ324" s="66"/>
    </row>
    <row r="325" spans="1:43" s="15" customFormat="1" ht="18" customHeight="1">
      <c r="A325" s="73" t="s">
        <v>47</v>
      </c>
      <c r="B325" s="177" t="s">
        <v>125</v>
      </c>
      <c r="C325" s="202"/>
      <c r="D325" s="203"/>
      <c r="E325" s="159">
        <v>2</v>
      </c>
      <c r="F325" s="75">
        <f t="shared" si="51"/>
        <v>15</v>
      </c>
      <c r="G325" s="76">
        <f t="shared" si="47"/>
        <v>10</v>
      </c>
      <c r="H325" s="68">
        <f t="shared" si="48"/>
      </c>
      <c r="I325" s="68">
        <f t="shared" si="48"/>
      </c>
      <c r="J325" s="68">
        <f t="shared" si="49"/>
      </c>
      <c r="K325" s="68">
        <f t="shared" si="50"/>
        <v>10</v>
      </c>
      <c r="L325" s="151"/>
      <c r="M325" s="152"/>
      <c r="N325" s="152"/>
      <c r="O325" s="66"/>
      <c r="P325" s="155"/>
      <c r="Q325" s="152"/>
      <c r="R325" s="152"/>
      <c r="S325" s="66"/>
      <c r="T325" s="155"/>
      <c r="U325" s="152"/>
      <c r="V325" s="152"/>
      <c r="W325" s="66"/>
      <c r="X325" s="155"/>
      <c r="Y325" s="152"/>
      <c r="Z325" s="152"/>
      <c r="AA325" s="66"/>
      <c r="AB325" s="155"/>
      <c r="AC325" s="152"/>
      <c r="AD325" s="152"/>
      <c r="AE325" s="66"/>
      <c r="AF325" s="155"/>
      <c r="AG325" s="152"/>
      <c r="AH325" s="152"/>
      <c r="AI325" s="66"/>
      <c r="AJ325" s="155"/>
      <c r="AK325" s="152"/>
      <c r="AL325" s="152"/>
      <c r="AM325" s="66">
        <v>5</v>
      </c>
      <c r="AN325" s="155"/>
      <c r="AO325" s="152"/>
      <c r="AP325" s="152"/>
      <c r="AQ325" s="66">
        <v>5</v>
      </c>
    </row>
    <row r="326" spans="1:43" s="15" customFormat="1" ht="18" customHeight="1">
      <c r="A326" s="73"/>
      <c r="B326" s="64"/>
      <c r="C326" s="156"/>
      <c r="D326" s="157"/>
      <c r="E326" s="159"/>
      <c r="F326" s="75"/>
      <c r="G326" s="76"/>
      <c r="H326" s="68"/>
      <c r="I326" s="68"/>
      <c r="J326" s="68"/>
      <c r="K326" s="68"/>
      <c r="L326" s="151"/>
      <c r="M326" s="152"/>
      <c r="N326" s="152"/>
      <c r="O326" s="66"/>
      <c r="P326" s="155"/>
      <c r="Q326" s="152"/>
      <c r="R326" s="152"/>
      <c r="S326" s="66"/>
      <c r="T326" s="155"/>
      <c r="U326" s="152"/>
      <c r="V326" s="152"/>
      <c r="W326" s="66"/>
      <c r="X326" s="155"/>
      <c r="Y326" s="152"/>
      <c r="Z326" s="152"/>
      <c r="AA326" s="66"/>
      <c r="AB326" s="155"/>
      <c r="AC326" s="152"/>
      <c r="AD326" s="152"/>
      <c r="AE326" s="66"/>
      <c r="AF326" s="155"/>
      <c r="AG326" s="152"/>
      <c r="AH326" s="152"/>
      <c r="AI326" s="66"/>
      <c r="AJ326" s="155"/>
      <c r="AK326" s="152"/>
      <c r="AL326" s="152"/>
      <c r="AM326" s="66"/>
      <c r="AN326" s="155"/>
      <c r="AO326" s="152"/>
      <c r="AP326" s="152"/>
      <c r="AQ326" s="66"/>
    </row>
    <row r="327" spans="1:43" s="15" customFormat="1" ht="18" customHeight="1" thickBot="1">
      <c r="A327" s="73"/>
      <c r="B327" s="64"/>
      <c r="C327" s="150"/>
      <c r="D327" s="160"/>
      <c r="E327" s="170"/>
      <c r="F327" s="166"/>
      <c r="G327" s="207"/>
      <c r="H327" s="68"/>
      <c r="I327" s="208"/>
      <c r="J327" s="208"/>
      <c r="K327" s="208"/>
      <c r="L327" s="189"/>
      <c r="M327" s="190"/>
      <c r="N327" s="190"/>
      <c r="O327" s="171"/>
      <c r="P327" s="191"/>
      <c r="Q327" s="190"/>
      <c r="R327" s="190"/>
      <c r="S327" s="171"/>
      <c r="T327" s="191"/>
      <c r="U327" s="190"/>
      <c r="V327" s="190"/>
      <c r="W327" s="171"/>
      <c r="X327" s="191"/>
      <c r="Y327" s="190"/>
      <c r="Z327" s="190"/>
      <c r="AA327" s="171"/>
      <c r="AB327" s="191"/>
      <c r="AC327" s="190"/>
      <c r="AD327" s="190"/>
      <c r="AE327" s="171"/>
      <c r="AF327" s="191"/>
      <c r="AG327" s="190"/>
      <c r="AH327" s="190"/>
      <c r="AI327" s="171"/>
      <c r="AJ327" s="191"/>
      <c r="AK327" s="190"/>
      <c r="AL327" s="190"/>
      <c r="AM327" s="171"/>
      <c r="AN327" s="191"/>
      <c r="AO327" s="190"/>
      <c r="AP327" s="190"/>
      <c r="AQ327" s="171"/>
    </row>
    <row r="328" spans="1:43" s="15" customFormat="1" ht="18" customHeight="1" thickTop="1">
      <c r="A328" s="92"/>
      <c r="B328" s="258" t="s">
        <v>25</v>
      </c>
      <c r="C328" s="259"/>
      <c r="D328" s="348">
        <f aca="true" t="shared" si="52" ref="D328:AQ328">SUM(D319:D327)</f>
        <v>5</v>
      </c>
      <c r="E328" s="346">
        <f t="shared" si="52"/>
        <v>12</v>
      </c>
      <c r="F328" s="341">
        <f t="shared" si="52"/>
        <v>45</v>
      </c>
      <c r="G328" s="344">
        <f t="shared" si="52"/>
        <v>260</v>
      </c>
      <c r="H328" s="346">
        <f t="shared" si="52"/>
        <v>130</v>
      </c>
      <c r="I328" s="346">
        <f t="shared" si="52"/>
        <v>0</v>
      </c>
      <c r="J328" s="346">
        <f t="shared" si="52"/>
        <v>50</v>
      </c>
      <c r="K328" s="341">
        <f t="shared" si="52"/>
        <v>80</v>
      </c>
      <c r="L328" s="93">
        <f t="shared" si="52"/>
        <v>0</v>
      </c>
      <c r="M328" s="94">
        <f t="shared" si="52"/>
        <v>0</v>
      </c>
      <c r="N328" s="94">
        <f t="shared" si="52"/>
        <v>0</v>
      </c>
      <c r="O328" s="96">
        <f t="shared" si="52"/>
        <v>0</v>
      </c>
      <c r="P328" s="93">
        <f t="shared" si="52"/>
        <v>0</v>
      </c>
      <c r="Q328" s="94">
        <f t="shared" si="52"/>
        <v>0</v>
      </c>
      <c r="R328" s="94">
        <f t="shared" si="52"/>
        <v>0</v>
      </c>
      <c r="S328" s="96">
        <f t="shared" si="52"/>
        <v>0</v>
      </c>
      <c r="T328" s="93">
        <f t="shared" si="52"/>
        <v>0</v>
      </c>
      <c r="U328" s="94">
        <f t="shared" si="52"/>
        <v>0</v>
      </c>
      <c r="V328" s="94">
        <f t="shared" si="52"/>
        <v>0</v>
      </c>
      <c r="W328" s="96">
        <f t="shared" si="52"/>
        <v>0</v>
      </c>
      <c r="X328" s="93">
        <f t="shared" si="52"/>
        <v>0</v>
      </c>
      <c r="Y328" s="94">
        <f t="shared" si="52"/>
        <v>0</v>
      </c>
      <c r="Z328" s="94">
        <f t="shared" si="52"/>
        <v>0</v>
      </c>
      <c r="AA328" s="96">
        <f t="shared" si="52"/>
        <v>0</v>
      </c>
      <c r="AB328" s="93">
        <f t="shared" si="52"/>
        <v>0</v>
      </c>
      <c r="AC328" s="94">
        <f t="shared" si="52"/>
        <v>0</v>
      </c>
      <c r="AD328" s="94">
        <f t="shared" si="52"/>
        <v>0</v>
      </c>
      <c r="AE328" s="96">
        <f t="shared" si="52"/>
        <v>0</v>
      </c>
      <c r="AF328" s="93">
        <f t="shared" si="52"/>
        <v>25</v>
      </c>
      <c r="AG328" s="94">
        <f t="shared" si="52"/>
        <v>0</v>
      </c>
      <c r="AH328" s="94">
        <f t="shared" si="52"/>
        <v>10</v>
      </c>
      <c r="AI328" s="96">
        <f t="shared" si="52"/>
        <v>10</v>
      </c>
      <c r="AJ328" s="93">
        <f t="shared" si="52"/>
        <v>65</v>
      </c>
      <c r="AK328" s="94">
        <f t="shared" si="52"/>
        <v>0</v>
      </c>
      <c r="AL328" s="94">
        <f t="shared" si="52"/>
        <v>20</v>
      </c>
      <c r="AM328" s="96">
        <f t="shared" si="52"/>
        <v>35</v>
      </c>
      <c r="AN328" s="93">
        <f t="shared" si="52"/>
        <v>40</v>
      </c>
      <c r="AO328" s="94">
        <f t="shared" si="52"/>
        <v>0</v>
      </c>
      <c r="AP328" s="94">
        <f t="shared" si="52"/>
        <v>20</v>
      </c>
      <c r="AQ328" s="96">
        <f t="shared" si="52"/>
        <v>35</v>
      </c>
    </row>
    <row r="329" spans="1:45" s="15" customFormat="1" ht="18" customHeight="1" thickBot="1">
      <c r="A329" s="98"/>
      <c r="B329" s="260"/>
      <c r="C329" s="261"/>
      <c r="D329" s="349"/>
      <c r="E329" s="350"/>
      <c r="F329" s="343"/>
      <c r="G329" s="345"/>
      <c r="H329" s="347"/>
      <c r="I329" s="347"/>
      <c r="J329" s="347"/>
      <c r="K329" s="342"/>
      <c r="L329" s="283">
        <f>SUM(L328:O328)</f>
        <v>0</v>
      </c>
      <c r="M329" s="284"/>
      <c r="N329" s="284"/>
      <c r="O329" s="285"/>
      <c r="P329" s="283">
        <f>SUM(P328:S328)</f>
        <v>0</v>
      </c>
      <c r="Q329" s="284"/>
      <c r="R329" s="284"/>
      <c r="S329" s="285"/>
      <c r="T329" s="283">
        <f>SUM(T328:W328)</f>
        <v>0</v>
      </c>
      <c r="U329" s="284"/>
      <c r="V329" s="284"/>
      <c r="W329" s="285"/>
      <c r="X329" s="283">
        <f>SUM(X328:AA328)</f>
        <v>0</v>
      </c>
      <c r="Y329" s="284"/>
      <c r="Z329" s="284"/>
      <c r="AA329" s="285"/>
      <c r="AB329" s="283">
        <f>SUM(AB328:AE328)</f>
        <v>0</v>
      </c>
      <c r="AC329" s="284"/>
      <c r="AD329" s="284"/>
      <c r="AE329" s="285"/>
      <c r="AF329" s="283">
        <f>SUM(AF328:AI328)</f>
        <v>45</v>
      </c>
      <c r="AG329" s="284"/>
      <c r="AH329" s="284"/>
      <c r="AI329" s="285"/>
      <c r="AJ329" s="283">
        <f>SUM(AJ328:AM328)</f>
        <v>120</v>
      </c>
      <c r="AK329" s="284"/>
      <c r="AL329" s="284"/>
      <c r="AM329" s="285"/>
      <c r="AN329" s="283">
        <f>SUM(AN328:AQ328)</f>
        <v>95</v>
      </c>
      <c r="AO329" s="284"/>
      <c r="AP329" s="284"/>
      <c r="AQ329" s="285"/>
      <c r="AS329" s="15">
        <f>SUM(L329:AQ329)</f>
        <v>260</v>
      </c>
    </row>
    <row r="330" spans="1:43" s="15" customFormat="1" ht="18" customHeight="1">
      <c r="A330" s="314" t="s">
        <v>191</v>
      </c>
      <c r="B330" s="315"/>
      <c r="C330" s="316"/>
      <c r="D330" s="317" t="s">
        <v>12</v>
      </c>
      <c r="E330" s="320" t="s">
        <v>13</v>
      </c>
      <c r="F330" s="281" t="s">
        <v>66</v>
      </c>
      <c r="G330" s="335" t="s">
        <v>10</v>
      </c>
      <c r="H330" s="337" t="s">
        <v>14</v>
      </c>
      <c r="I330" s="337" t="s">
        <v>15</v>
      </c>
      <c r="J330" s="337" t="s">
        <v>16</v>
      </c>
      <c r="K330" s="339" t="s">
        <v>58</v>
      </c>
      <c r="L330" s="302" t="s">
        <v>193</v>
      </c>
      <c r="M330" s="303"/>
      <c r="N330" s="303"/>
      <c r="O330" s="304"/>
      <c r="P330" s="302" t="s">
        <v>194</v>
      </c>
      <c r="Q330" s="303"/>
      <c r="R330" s="303"/>
      <c r="S330" s="304"/>
      <c r="T330" s="302" t="s">
        <v>195</v>
      </c>
      <c r="U330" s="303"/>
      <c r="V330" s="303"/>
      <c r="W330" s="304"/>
      <c r="X330" s="268" t="s">
        <v>196</v>
      </c>
      <c r="Y330" s="269"/>
      <c r="Z330" s="269"/>
      <c r="AA330" s="270"/>
      <c r="AB330" s="268" t="s">
        <v>197</v>
      </c>
      <c r="AC330" s="269"/>
      <c r="AD330" s="269"/>
      <c r="AE330" s="270"/>
      <c r="AF330" s="268" t="s">
        <v>198</v>
      </c>
      <c r="AG330" s="269"/>
      <c r="AH330" s="269"/>
      <c r="AI330" s="270"/>
      <c r="AJ330" s="268" t="s">
        <v>199</v>
      </c>
      <c r="AK330" s="269"/>
      <c r="AL330" s="269"/>
      <c r="AM330" s="270"/>
      <c r="AN330" s="302" t="s">
        <v>200</v>
      </c>
      <c r="AO330" s="303"/>
      <c r="AP330" s="303"/>
      <c r="AQ330" s="304"/>
    </row>
    <row r="331" spans="1:43" s="15" customFormat="1" ht="18" customHeight="1">
      <c r="A331" s="314"/>
      <c r="B331" s="315"/>
      <c r="C331" s="316"/>
      <c r="D331" s="318"/>
      <c r="E331" s="320"/>
      <c r="F331" s="321"/>
      <c r="G331" s="335"/>
      <c r="H331" s="337"/>
      <c r="I331" s="337"/>
      <c r="J331" s="337"/>
      <c r="K331" s="339"/>
      <c r="L331" s="305" t="s">
        <v>14</v>
      </c>
      <c r="M331" s="292" t="s">
        <v>15</v>
      </c>
      <c r="N331" s="294" t="s">
        <v>17</v>
      </c>
      <c r="O331" s="281" t="s">
        <v>64</v>
      </c>
      <c r="P331" s="305" t="s">
        <v>14</v>
      </c>
      <c r="Q331" s="292" t="s">
        <v>15</v>
      </c>
      <c r="R331" s="294" t="s">
        <v>17</v>
      </c>
      <c r="S331" s="281" t="s">
        <v>64</v>
      </c>
      <c r="T331" s="305" t="s">
        <v>14</v>
      </c>
      <c r="U331" s="292" t="s">
        <v>15</v>
      </c>
      <c r="V331" s="294" t="s">
        <v>17</v>
      </c>
      <c r="W331" s="281" t="s">
        <v>64</v>
      </c>
      <c r="X331" s="305" t="s">
        <v>14</v>
      </c>
      <c r="Y331" s="292" t="s">
        <v>15</v>
      </c>
      <c r="Z331" s="294" t="s">
        <v>17</v>
      </c>
      <c r="AA331" s="281" t="s">
        <v>64</v>
      </c>
      <c r="AB331" s="305" t="s">
        <v>14</v>
      </c>
      <c r="AC331" s="292" t="s">
        <v>15</v>
      </c>
      <c r="AD331" s="294" t="s">
        <v>17</v>
      </c>
      <c r="AE331" s="281" t="s">
        <v>64</v>
      </c>
      <c r="AF331" s="305" t="s">
        <v>14</v>
      </c>
      <c r="AG331" s="292" t="s">
        <v>15</v>
      </c>
      <c r="AH331" s="294" t="s">
        <v>17</v>
      </c>
      <c r="AI331" s="281" t="s">
        <v>64</v>
      </c>
      <c r="AJ331" s="305" t="s">
        <v>14</v>
      </c>
      <c r="AK331" s="292" t="s">
        <v>15</v>
      </c>
      <c r="AL331" s="294" t="s">
        <v>17</v>
      </c>
      <c r="AM331" s="281" t="s">
        <v>64</v>
      </c>
      <c r="AN331" s="305" t="s">
        <v>14</v>
      </c>
      <c r="AO331" s="292" t="s">
        <v>15</v>
      </c>
      <c r="AP331" s="294" t="s">
        <v>17</v>
      </c>
      <c r="AQ331" s="281" t="s">
        <v>64</v>
      </c>
    </row>
    <row r="332" spans="1:43" s="15" customFormat="1" ht="18" customHeight="1" thickBot="1">
      <c r="A332" s="314"/>
      <c r="B332" s="315"/>
      <c r="C332" s="316"/>
      <c r="D332" s="319"/>
      <c r="E332" s="295"/>
      <c r="F332" s="282"/>
      <c r="G332" s="336"/>
      <c r="H332" s="338"/>
      <c r="I332" s="338"/>
      <c r="J332" s="338"/>
      <c r="K332" s="340"/>
      <c r="L332" s="306"/>
      <c r="M332" s="293"/>
      <c r="N332" s="295"/>
      <c r="O332" s="282"/>
      <c r="P332" s="306"/>
      <c r="Q332" s="293"/>
      <c r="R332" s="295"/>
      <c r="S332" s="282"/>
      <c r="T332" s="306"/>
      <c r="U332" s="293"/>
      <c r="V332" s="295"/>
      <c r="W332" s="282"/>
      <c r="X332" s="306"/>
      <c r="Y332" s="293"/>
      <c r="Z332" s="295"/>
      <c r="AA332" s="282"/>
      <c r="AB332" s="306"/>
      <c r="AC332" s="293"/>
      <c r="AD332" s="295"/>
      <c r="AE332" s="282"/>
      <c r="AF332" s="306"/>
      <c r="AG332" s="293"/>
      <c r="AH332" s="295"/>
      <c r="AI332" s="282"/>
      <c r="AJ332" s="306"/>
      <c r="AK332" s="293"/>
      <c r="AL332" s="295"/>
      <c r="AM332" s="282"/>
      <c r="AN332" s="306"/>
      <c r="AO332" s="293"/>
      <c r="AP332" s="295"/>
      <c r="AQ332" s="282"/>
    </row>
    <row r="333" spans="1:45" s="15" customFormat="1" ht="18" customHeight="1">
      <c r="A333" s="314"/>
      <c r="B333" s="315"/>
      <c r="C333" s="316"/>
      <c r="D333" s="322">
        <f>SUM(D24+D77+D328+D136)</f>
        <v>17</v>
      </c>
      <c r="E333" s="310">
        <f>SUM(E24+E77+E328+E136)</f>
        <v>84</v>
      </c>
      <c r="F333" s="333">
        <f aca="true" t="shared" si="53" ref="F333:K333">SUM(F24+F77+F328+F136)</f>
        <v>210</v>
      </c>
      <c r="G333" s="312">
        <f t="shared" si="53"/>
        <v>1460</v>
      </c>
      <c r="H333" s="310">
        <f t="shared" si="53"/>
        <v>660</v>
      </c>
      <c r="I333" s="310">
        <f t="shared" si="53"/>
        <v>160</v>
      </c>
      <c r="J333" s="310">
        <f t="shared" si="53"/>
        <v>480</v>
      </c>
      <c r="K333" s="308">
        <f t="shared" si="53"/>
        <v>160</v>
      </c>
      <c r="L333" s="102">
        <f aca="true" t="shared" si="54" ref="L333:AQ333">SUM(L24+L136+L328+L77)</f>
        <v>90</v>
      </c>
      <c r="M333" s="103">
        <f t="shared" si="54"/>
        <v>35</v>
      </c>
      <c r="N333" s="103">
        <f t="shared" si="54"/>
        <v>0</v>
      </c>
      <c r="O333" s="104">
        <f t="shared" si="54"/>
        <v>20</v>
      </c>
      <c r="P333" s="102">
        <f t="shared" si="54"/>
        <v>75</v>
      </c>
      <c r="Q333" s="103">
        <f t="shared" si="54"/>
        <v>40</v>
      </c>
      <c r="R333" s="103">
        <f t="shared" si="54"/>
        <v>20</v>
      </c>
      <c r="S333" s="105">
        <f t="shared" si="54"/>
        <v>30</v>
      </c>
      <c r="T333" s="106">
        <f t="shared" si="54"/>
        <v>100</v>
      </c>
      <c r="U333" s="103">
        <f t="shared" si="54"/>
        <v>30</v>
      </c>
      <c r="V333" s="103">
        <f t="shared" si="54"/>
        <v>70</v>
      </c>
      <c r="W333" s="105">
        <f t="shared" si="54"/>
        <v>0</v>
      </c>
      <c r="X333" s="102">
        <f t="shared" si="54"/>
        <v>85</v>
      </c>
      <c r="Y333" s="103">
        <f t="shared" si="54"/>
        <v>20</v>
      </c>
      <c r="Z333" s="103">
        <f t="shared" si="54"/>
        <v>85</v>
      </c>
      <c r="AA333" s="104">
        <f t="shared" si="54"/>
        <v>0</v>
      </c>
      <c r="AB333" s="102">
        <f t="shared" si="54"/>
        <v>85</v>
      </c>
      <c r="AC333" s="103">
        <f t="shared" si="54"/>
        <v>30</v>
      </c>
      <c r="AD333" s="103">
        <f t="shared" si="54"/>
        <v>75</v>
      </c>
      <c r="AE333" s="105">
        <f t="shared" si="54"/>
        <v>10</v>
      </c>
      <c r="AF333" s="106">
        <f t="shared" si="54"/>
        <v>80</v>
      </c>
      <c r="AG333" s="103">
        <f t="shared" si="54"/>
        <v>0</v>
      </c>
      <c r="AH333" s="103">
        <f t="shared" si="54"/>
        <v>90</v>
      </c>
      <c r="AI333" s="104">
        <f t="shared" si="54"/>
        <v>25</v>
      </c>
      <c r="AJ333" s="102">
        <f t="shared" si="54"/>
        <v>75</v>
      </c>
      <c r="AK333" s="103">
        <f t="shared" si="54"/>
        <v>0</v>
      </c>
      <c r="AL333" s="103">
        <f t="shared" si="54"/>
        <v>75</v>
      </c>
      <c r="AM333" s="105">
        <f t="shared" si="54"/>
        <v>40</v>
      </c>
      <c r="AN333" s="102">
        <f t="shared" si="54"/>
        <v>70</v>
      </c>
      <c r="AO333" s="103">
        <f t="shared" si="54"/>
        <v>5</v>
      </c>
      <c r="AP333" s="103">
        <f t="shared" si="54"/>
        <v>65</v>
      </c>
      <c r="AQ333" s="105">
        <f t="shared" si="54"/>
        <v>35</v>
      </c>
      <c r="AS333" s="15" t="s">
        <v>68</v>
      </c>
    </row>
    <row r="334" spans="1:45" s="15" customFormat="1" ht="18" customHeight="1" thickBot="1">
      <c r="A334" s="314"/>
      <c r="B334" s="315"/>
      <c r="C334" s="316"/>
      <c r="D334" s="323"/>
      <c r="E334" s="311"/>
      <c r="F334" s="334"/>
      <c r="G334" s="313"/>
      <c r="H334" s="311"/>
      <c r="I334" s="311"/>
      <c r="J334" s="311"/>
      <c r="K334" s="309"/>
      <c r="L334" s="289">
        <f>SUM(L333:O333)</f>
        <v>145</v>
      </c>
      <c r="M334" s="290"/>
      <c r="N334" s="290"/>
      <c r="O334" s="290"/>
      <c r="P334" s="289">
        <f>SUM(P333:S333)</f>
        <v>165</v>
      </c>
      <c r="Q334" s="290"/>
      <c r="R334" s="290"/>
      <c r="S334" s="290"/>
      <c r="T334" s="289">
        <f>SUM(T333:W333)</f>
        <v>200</v>
      </c>
      <c r="U334" s="290"/>
      <c r="V334" s="290"/>
      <c r="W334" s="290"/>
      <c r="X334" s="289">
        <f>SUM(X333:AA333)</f>
        <v>190</v>
      </c>
      <c r="Y334" s="290"/>
      <c r="Z334" s="290"/>
      <c r="AA334" s="290"/>
      <c r="AB334" s="289">
        <f>SUM(AB333:AE333)</f>
        <v>200</v>
      </c>
      <c r="AC334" s="290"/>
      <c r="AD334" s="290"/>
      <c r="AE334" s="290"/>
      <c r="AF334" s="289">
        <f>SUM(AF333:AI333)</f>
        <v>195</v>
      </c>
      <c r="AG334" s="290"/>
      <c r="AH334" s="290"/>
      <c r="AI334" s="290"/>
      <c r="AJ334" s="289">
        <f>SUM(AJ333:AM333)</f>
        <v>190</v>
      </c>
      <c r="AK334" s="290"/>
      <c r="AL334" s="290"/>
      <c r="AM334" s="290"/>
      <c r="AN334" s="289">
        <f>SUM(AN333:AQ333)</f>
        <v>175</v>
      </c>
      <c r="AO334" s="290"/>
      <c r="AP334" s="290"/>
      <c r="AQ334" s="291"/>
      <c r="AS334" s="15">
        <f>SUM(L334:AQ334)</f>
        <v>1460</v>
      </c>
    </row>
    <row r="335" spans="1:45" s="15" customFormat="1" ht="18" customHeight="1">
      <c r="A335" s="314"/>
      <c r="B335" s="315"/>
      <c r="C335" s="316"/>
      <c r="D335" s="324" t="s">
        <v>27</v>
      </c>
      <c r="E335" s="325"/>
      <c r="F335" s="326"/>
      <c r="G335" s="307" t="s">
        <v>28</v>
      </c>
      <c r="H335" s="269"/>
      <c r="I335" s="269"/>
      <c r="J335" s="269"/>
      <c r="K335" s="270"/>
      <c r="L335" s="286">
        <v>2</v>
      </c>
      <c r="M335" s="287"/>
      <c r="N335" s="287"/>
      <c r="O335" s="288"/>
      <c r="P335" s="286">
        <v>3</v>
      </c>
      <c r="Q335" s="287"/>
      <c r="R335" s="287"/>
      <c r="S335" s="288"/>
      <c r="T335" s="286">
        <v>3</v>
      </c>
      <c r="U335" s="287"/>
      <c r="V335" s="287"/>
      <c r="W335" s="288"/>
      <c r="X335" s="286">
        <v>1</v>
      </c>
      <c r="Y335" s="287"/>
      <c r="Z335" s="287"/>
      <c r="AA335" s="288"/>
      <c r="AB335" s="286">
        <v>2</v>
      </c>
      <c r="AC335" s="287"/>
      <c r="AD335" s="287"/>
      <c r="AE335" s="288"/>
      <c r="AF335" s="286">
        <v>1</v>
      </c>
      <c r="AG335" s="287"/>
      <c r="AH335" s="287"/>
      <c r="AI335" s="288"/>
      <c r="AJ335" s="286">
        <v>3</v>
      </c>
      <c r="AK335" s="287"/>
      <c r="AL335" s="287"/>
      <c r="AM335" s="288"/>
      <c r="AN335" s="286">
        <v>2</v>
      </c>
      <c r="AO335" s="287"/>
      <c r="AP335" s="287"/>
      <c r="AQ335" s="288"/>
      <c r="AS335" s="15">
        <f>SUM(L335:AQ335)</f>
        <v>17</v>
      </c>
    </row>
    <row r="336" spans="1:45" s="15" customFormat="1" ht="18" customHeight="1">
      <c r="A336" s="314"/>
      <c r="B336" s="315"/>
      <c r="C336" s="316"/>
      <c r="D336" s="327"/>
      <c r="E336" s="328"/>
      <c r="F336" s="329"/>
      <c r="G336" s="299" t="s">
        <v>29</v>
      </c>
      <c r="H336" s="300"/>
      <c r="I336" s="300"/>
      <c r="J336" s="300"/>
      <c r="K336" s="301"/>
      <c r="L336" s="274">
        <v>6</v>
      </c>
      <c r="M336" s="275"/>
      <c r="N336" s="275"/>
      <c r="O336" s="276"/>
      <c r="P336" s="274">
        <v>5</v>
      </c>
      <c r="Q336" s="275"/>
      <c r="R336" s="275"/>
      <c r="S336" s="276"/>
      <c r="T336" s="274">
        <v>10</v>
      </c>
      <c r="U336" s="275"/>
      <c r="V336" s="275"/>
      <c r="W336" s="276"/>
      <c r="X336" s="274">
        <v>11</v>
      </c>
      <c r="Y336" s="275"/>
      <c r="Z336" s="275"/>
      <c r="AA336" s="276"/>
      <c r="AB336" s="274">
        <v>15</v>
      </c>
      <c r="AC336" s="275"/>
      <c r="AD336" s="275"/>
      <c r="AE336" s="276"/>
      <c r="AF336" s="274">
        <v>16</v>
      </c>
      <c r="AG336" s="275"/>
      <c r="AH336" s="275"/>
      <c r="AI336" s="276"/>
      <c r="AJ336" s="274">
        <v>8</v>
      </c>
      <c r="AK336" s="275"/>
      <c r="AL336" s="275"/>
      <c r="AM336" s="276"/>
      <c r="AN336" s="274">
        <v>13</v>
      </c>
      <c r="AO336" s="275"/>
      <c r="AP336" s="275"/>
      <c r="AQ336" s="276"/>
      <c r="AS336" s="15">
        <f>SUM(L336:AQ336)</f>
        <v>84</v>
      </c>
    </row>
    <row r="337" spans="1:45" s="15" customFormat="1" ht="18" customHeight="1" thickBot="1">
      <c r="A337" s="314"/>
      <c r="B337" s="315"/>
      <c r="C337" s="316"/>
      <c r="D337" s="330"/>
      <c r="E337" s="331"/>
      <c r="F337" s="332"/>
      <c r="G337" s="299" t="s">
        <v>66</v>
      </c>
      <c r="H337" s="300"/>
      <c r="I337" s="300"/>
      <c r="J337" s="300"/>
      <c r="K337" s="301"/>
      <c r="L337" s="280">
        <f>L$145+SumaECTS(L319:O327)</f>
        <v>26</v>
      </c>
      <c r="M337" s="280"/>
      <c r="N337" s="280"/>
      <c r="O337" s="280"/>
      <c r="P337" s="280">
        <f>P$145+SumaECTS(P319:S327)</f>
        <v>26</v>
      </c>
      <c r="Q337" s="280"/>
      <c r="R337" s="280"/>
      <c r="S337" s="280"/>
      <c r="T337" s="280">
        <f>T$145+SumaECTS(T319:W327)</f>
        <v>26</v>
      </c>
      <c r="U337" s="280"/>
      <c r="V337" s="280"/>
      <c r="W337" s="280"/>
      <c r="X337" s="280">
        <f>X$145+SumaECTS(X319:AA327)</f>
        <v>26</v>
      </c>
      <c r="Y337" s="280"/>
      <c r="Z337" s="280"/>
      <c r="AA337" s="280"/>
      <c r="AB337" s="280">
        <f>AB$145+SumaECTS(AB319:AE327)</f>
        <v>27</v>
      </c>
      <c r="AC337" s="280"/>
      <c r="AD337" s="280"/>
      <c r="AE337" s="280"/>
      <c r="AF337" s="280">
        <f>AF$145+SumaECTS(AF319:AI327)</f>
        <v>26</v>
      </c>
      <c r="AG337" s="280"/>
      <c r="AH337" s="280"/>
      <c r="AI337" s="280"/>
      <c r="AJ337" s="280">
        <f>AJ$145+SumaECTS(AJ319:AM327)</f>
        <v>26</v>
      </c>
      <c r="AK337" s="280"/>
      <c r="AL337" s="280"/>
      <c r="AM337" s="280"/>
      <c r="AN337" s="280">
        <f>AN$145+SumaECTS(AN319:AQ327)</f>
        <v>27</v>
      </c>
      <c r="AO337" s="280"/>
      <c r="AP337" s="280"/>
      <c r="AQ337" s="280"/>
      <c r="AS337" s="15">
        <f>SUM(L337:AQ337)</f>
        <v>210</v>
      </c>
    </row>
    <row r="338" spans="1:43" s="15" customFormat="1" ht="18" customHeight="1">
      <c r="A338" s="107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39"/>
      <c r="V338" s="108"/>
      <c r="W338" s="108"/>
      <c r="X338" s="108"/>
      <c r="Y338" s="39"/>
      <c r="Z338" s="108"/>
      <c r="AA338" s="108"/>
      <c r="AB338" s="108"/>
      <c r="AC338" s="108"/>
      <c r="AD338" s="39"/>
      <c r="AE338" s="109"/>
      <c r="AF338" s="110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11"/>
    </row>
    <row r="339" spans="1:43" s="15" customFormat="1" ht="18" customHeight="1">
      <c r="A339" s="112" t="s">
        <v>61</v>
      </c>
      <c r="B339" s="113"/>
      <c r="C339" s="113"/>
      <c r="D339" s="113"/>
      <c r="E339" s="113"/>
      <c r="F339" s="113"/>
      <c r="G339" s="113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2"/>
      <c r="AF339" s="30"/>
      <c r="AG339" s="31" t="s">
        <v>211</v>
      </c>
      <c r="AH339" s="31"/>
      <c r="AI339" s="31"/>
      <c r="AJ339" s="31"/>
      <c r="AK339" s="31"/>
      <c r="AL339" s="31"/>
      <c r="AM339" s="31"/>
      <c r="AN339" s="31"/>
      <c r="AO339" s="31"/>
      <c r="AP339" s="31"/>
      <c r="AQ339" s="32"/>
    </row>
    <row r="340" spans="1:43" s="15" customFormat="1" ht="18" customHeight="1">
      <c r="A340" s="114"/>
      <c r="B340" s="115" t="s">
        <v>20</v>
      </c>
      <c r="C340" s="12" t="s">
        <v>149</v>
      </c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113"/>
      <c r="R340" s="113"/>
      <c r="S340" s="113"/>
      <c r="T340" s="116"/>
      <c r="U340" s="116"/>
      <c r="V340" s="116"/>
      <c r="W340" s="116"/>
      <c r="X340" s="116"/>
      <c r="Y340" s="116"/>
      <c r="Z340" s="116"/>
      <c r="AA340" s="116"/>
      <c r="AB340" s="113"/>
      <c r="AC340" s="113"/>
      <c r="AD340" s="31"/>
      <c r="AE340" s="32"/>
      <c r="AF340" s="117"/>
      <c r="AG340" s="113"/>
      <c r="AH340" s="116"/>
      <c r="AI340" s="116"/>
      <c r="AJ340" s="31"/>
      <c r="AK340" s="31"/>
      <c r="AL340" s="31"/>
      <c r="AM340" s="31"/>
      <c r="AN340" s="31"/>
      <c r="AO340" s="17"/>
      <c r="AP340" s="17"/>
      <c r="AQ340" s="18"/>
    </row>
    <row r="341" spans="1:43" s="15" customFormat="1" ht="18" customHeight="1">
      <c r="A341" s="114"/>
      <c r="B341" s="115" t="s">
        <v>21</v>
      </c>
      <c r="C341" s="118" t="s">
        <v>202</v>
      </c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19"/>
      <c r="R341" s="119"/>
      <c r="S341" s="119"/>
      <c r="T341" s="120"/>
      <c r="U341" s="121"/>
      <c r="V341" s="120"/>
      <c r="W341" s="120"/>
      <c r="X341" s="120"/>
      <c r="Y341" s="121"/>
      <c r="Z341" s="120"/>
      <c r="AA341" s="120"/>
      <c r="AB341" s="31"/>
      <c r="AC341" s="31"/>
      <c r="AD341" s="31"/>
      <c r="AE341" s="32"/>
      <c r="AF341" s="30"/>
      <c r="AG341" s="121" t="s">
        <v>30</v>
      </c>
      <c r="AH341" s="119"/>
      <c r="AI341" s="119"/>
      <c r="AJ341" s="120"/>
      <c r="AK341" s="122"/>
      <c r="AL341" s="31"/>
      <c r="AM341" s="31"/>
      <c r="AN341" s="122"/>
      <c r="AO341" s="122"/>
      <c r="AP341" s="122"/>
      <c r="AQ341" s="32"/>
    </row>
    <row r="342" spans="1:43" s="15" customFormat="1" ht="18" customHeight="1">
      <c r="A342" s="114"/>
      <c r="B342" s="123" t="s">
        <v>22</v>
      </c>
      <c r="C342" s="4" t="s">
        <v>203</v>
      </c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13"/>
      <c r="R342" s="113"/>
      <c r="S342" s="113"/>
      <c r="T342" s="116"/>
      <c r="U342" s="116"/>
      <c r="V342" s="116"/>
      <c r="W342" s="116"/>
      <c r="X342" s="116"/>
      <c r="Y342" s="116"/>
      <c r="Z342" s="116"/>
      <c r="AA342" s="116"/>
      <c r="AB342" s="31"/>
      <c r="AC342" s="31"/>
      <c r="AD342" s="31"/>
      <c r="AE342" s="32"/>
      <c r="AF342" s="30"/>
      <c r="AG342" s="120" t="s">
        <v>31</v>
      </c>
      <c r="AH342" s="120" t="s">
        <v>32</v>
      </c>
      <c r="AI342" s="113"/>
      <c r="AJ342" s="116"/>
      <c r="AK342" s="31"/>
      <c r="AL342" s="31"/>
      <c r="AM342" s="31"/>
      <c r="AN342" s="31"/>
      <c r="AO342" s="31"/>
      <c r="AP342" s="31"/>
      <c r="AQ342" s="125"/>
    </row>
    <row r="343" spans="1:43" s="15" customFormat="1" ht="18" customHeight="1">
      <c r="A343" s="114"/>
      <c r="B343" s="126" t="s">
        <v>23</v>
      </c>
      <c r="C343" s="4" t="s">
        <v>204</v>
      </c>
      <c r="D343" s="124"/>
      <c r="E343" s="124"/>
      <c r="F343" s="124"/>
      <c r="G343" s="46"/>
      <c r="H343" s="127"/>
      <c r="I343" s="127"/>
      <c r="J343" s="127"/>
      <c r="K343" s="127"/>
      <c r="L343" s="127"/>
      <c r="M343" s="127"/>
      <c r="N343" s="127"/>
      <c r="O343" s="127"/>
      <c r="P343" s="127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  <c r="AB343" s="31"/>
      <c r="AC343" s="31"/>
      <c r="AD343" s="31"/>
      <c r="AE343" s="32"/>
      <c r="AF343" s="30"/>
      <c r="AG343" s="119" t="s">
        <v>33</v>
      </c>
      <c r="AH343" s="119" t="s">
        <v>34</v>
      </c>
      <c r="AI343" s="128"/>
      <c r="AJ343" s="128"/>
      <c r="AK343" s="31"/>
      <c r="AL343" s="31"/>
      <c r="AM343" s="31"/>
      <c r="AN343" s="31"/>
      <c r="AO343" s="31"/>
      <c r="AP343" s="31"/>
      <c r="AQ343" s="32"/>
    </row>
    <row r="344" spans="1:43" s="15" customFormat="1" ht="18" customHeight="1">
      <c r="A344" s="114"/>
      <c r="B344" s="126" t="s">
        <v>24</v>
      </c>
      <c r="C344" s="46" t="s">
        <v>187</v>
      </c>
      <c r="D344" s="46"/>
      <c r="E344" s="46"/>
      <c r="F344" s="46"/>
      <c r="G344" s="46"/>
      <c r="H344" s="46"/>
      <c r="I344" s="46"/>
      <c r="J344" s="46"/>
      <c r="K344" s="129"/>
      <c r="L344" s="46"/>
      <c r="M344" s="46"/>
      <c r="N344" s="46"/>
      <c r="O344" s="46"/>
      <c r="P344" s="46"/>
      <c r="Q344" s="130"/>
      <c r="R344" s="130"/>
      <c r="S344" s="130"/>
      <c r="T344" s="130"/>
      <c r="U344" s="113"/>
      <c r="V344" s="113"/>
      <c r="W344" s="113"/>
      <c r="X344" s="130"/>
      <c r="Y344" s="113"/>
      <c r="Z344" s="113"/>
      <c r="AA344" s="113"/>
      <c r="AB344" s="31"/>
      <c r="AC344" s="31"/>
      <c r="AD344" s="31"/>
      <c r="AE344" s="32"/>
      <c r="AF344" s="30"/>
      <c r="AG344" s="120" t="s">
        <v>16</v>
      </c>
      <c r="AH344" s="131" t="s">
        <v>35</v>
      </c>
      <c r="AI344" s="113"/>
      <c r="AJ344" s="113"/>
      <c r="AK344" s="31"/>
      <c r="AL344" s="31"/>
      <c r="AM344" s="31"/>
      <c r="AN344" s="31"/>
      <c r="AO344" s="31"/>
      <c r="AP344" s="31"/>
      <c r="AQ344" s="32"/>
    </row>
    <row r="345" spans="1:43" s="15" customFormat="1" ht="18" customHeight="1">
      <c r="A345" s="114"/>
      <c r="B345" s="132"/>
      <c r="C345" s="2"/>
      <c r="D345" s="46"/>
      <c r="E345" s="46"/>
      <c r="F345" s="46"/>
      <c r="G345" s="46"/>
      <c r="H345" s="22"/>
      <c r="I345" s="22"/>
      <c r="J345" s="22"/>
      <c r="K345" s="22"/>
      <c r="L345" s="22"/>
      <c r="M345" s="22"/>
      <c r="N345" s="22"/>
      <c r="O345" s="22"/>
      <c r="P345" s="22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  <c r="AB345" s="31"/>
      <c r="AC345" s="31"/>
      <c r="AD345" s="31"/>
      <c r="AE345" s="32"/>
      <c r="AF345" s="30"/>
      <c r="AG345" s="120" t="s">
        <v>36</v>
      </c>
      <c r="AH345" s="120" t="s">
        <v>37</v>
      </c>
      <c r="AI345" s="113"/>
      <c r="AJ345" s="113"/>
      <c r="AK345" s="31"/>
      <c r="AL345" s="31"/>
      <c r="AM345" s="31"/>
      <c r="AN345" s="31"/>
      <c r="AO345" s="31"/>
      <c r="AP345" s="31"/>
      <c r="AQ345" s="32"/>
    </row>
    <row r="346" spans="1:43" s="15" customFormat="1" ht="18" customHeight="1">
      <c r="A346" s="114"/>
      <c r="C346" s="31"/>
      <c r="D346" s="46"/>
      <c r="E346" s="46"/>
      <c r="F346" s="46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113"/>
      <c r="R346" s="113"/>
      <c r="S346" s="113"/>
      <c r="T346" s="116"/>
      <c r="U346" s="116"/>
      <c r="V346" s="116"/>
      <c r="W346" s="116"/>
      <c r="X346" s="116"/>
      <c r="Y346" s="116"/>
      <c r="Z346" s="116"/>
      <c r="AA346" s="116"/>
      <c r="AB346" s="31"/>
      <c r="AC346" s="31"/>
      <c r="AD346" s="31"/>
      <c r="AE346" s="32"/>
      <c r="AF346" s="30"/>
      <c r="AG346" s="120" t="s">
        <v>38</v>
      </c>
      <c r="AH346" s="120" t="s">
        <v>39</v>
      </c>
      <c r="AI346" s="113"/>
      <c r="AJ346" s="116"/>
      <c r="AK346" s="31"/>
      <c r="AL346" s="31"/>
      <c r="AM346" s="31"/>
      <c r="AN346" s="31"/>
      <c r="AO346" s="31"/>
      <c r="AP346" s="31"/>
      <c r="AQ346" s="32"/>
    </row>
    <row r="347" spans="1:43" s="15" customFormat="1" ht="18" customHeight="1">
      <c r="A347" s="114"/>
      <c r="B347" s="46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46"/>
      <c r="N347" s="46"/>
      <c r="O347" s="46"/>
      <c r="P347" s="46"/>
      <c r="Q347" s="130"/>
      <c r="R347" s="130"/>
      <c r="S347" s="130"/>
      <c r="T347" s="116"/>
      <c r="U347" s="116"/>
      <c r="V347" s="116"/>
      <c r="W347" s="116"/>
      <c r="X347" s="116"/>
      <c r="Y347" s="116"/>
      <c r="Z347" s="116"/>
      <c r="AA347" s="116"/>
      <c r="AB347" s="31"/>
      <c r="AC347" s="31"/>
      <c r="AD347" s="31"/>
      <c r="AE347" s="32"/>
      <c r="AF347" s="30"/>
      <c r="AG347" s="119" t="s">
        <v>40</v>
      </c>
      <c r="AH347" s="119" t="s">
        <v>41</v>
      </c>
      <c r="AI347" s="113"/>
      <c r="AJ347" s="116"/>
      <c r="AK347" s="31"/>
      <c r="AL347" s="31"/>
      <c r="AM347" s="31"/>
      <c r="AN347" s="31"/>
      <c r="AO347" s="31"/>
      <c r="AP347" s="31"/>
      <c r="AQ347" s="32"/>
    </row>
    <row r="348" spans="1:43" s="15" customFormat="1" ht="18" customHeight="1">
      <c r="A348" s="114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113"/>
      <c r="R348" s="113"/>
      <c r="S348" s="113"/>
      <c r="T348" s="116"/>
      <c r="U348" s="116"/>
      <c r="V348" s="116"/>
      <c r="W348" s="116"/>
      <c r="X348" s="116"/>
      <c r="Y348" s="116"/>
      <c r="Z348" s="116"/>
      <c r="AA348" s="116"/>
      <c r="AB348" s="31"/>
      <c r="AC348" s="31"/>
      <c r="AD348" s="31"/>
      <c r="AE348" s="32"/>
      <c r="AF348" s="30"/>
      <c r="AG348" s="133"/>
      <c r="AH348" s="119" t="s">
        <v>65</v>
      </c>
      <c r="AJ348" s="116"/>
      <c r="AK348" s="31"/>
      <c r="AL348" s="31"/>
      <c r="AM348" s="31"/>
      <c r="AN348" s="31"/>
      <c r="AO348" s="31"/>
      <c r="AP348" s="31"/>
      <c r="AQ348" s="32"/>
    </row>
    <row r="349" spans="1:43" s="15" customFormat="1" ht="18" customHeight="1" thickBot="1">
      <c r="A349" s="134"/>
      <c r="B349" s="135"/>
      <c r="C349" s="135"/>
      <c r="D349" s="135"/>
      <c r="E349" s="136"/>
      <c r="F349" s="136"/>
      <c r="G349" s="136"/>
      <c r="H349" s="136"/>
      <c r="I349" s="136"/>
      <c r="J349" s="136"/>
      <c r="K349" s="135"/>
      <c r="L349" s="135"/>
      <c r="M349" s="135"/>
      <c r="N349" s="135"/>
      <c r="O349" s="135"/>
      <c r="P349" s="135"/>
      <c r="Q349" s="135"/>
      <c r="R349" s="135"/>
      <c r="S349" s="135"/>
      <c r="T349" s="137"/>
      <c r="U349" s="138"/>
      <c r="V349" s="138"/>
      <c r="W349" s="138"/>
      <c r="X349" s="137"/>
      <c r="Y349" s="138"/>
      <c r="Z349" s="138"/>
      <c r="AA349" s="138"/>
      <c r="AB349" s="138"/>
      <c r="AC349" s="138"/>
      <c r="AD349" s="138"/>
      <c r="AE349" s="139"/>
      <c r="AF349" s="296" t="s">
        <v>152</v>
      </c>
      <c r="AG349" s="297"/>
      <c r="AH349" s="297"/>
      <c r="AI349" s="297"/>
      <c r="AJ349" s="297"/>
      <c r="AK349" s="297"/>
      <c r="AL349" s="297"/>
      <c r="AM349" s="297"/>
      <c r="AN349" s="297"/>
      <c r="AO349" s="297"/>
      <c r="AP349" s="297"/>
      <c r="AQ349" s="298"/>
    </row>
    <row r="350" ht="18" customHeight="1"/>
    <row r="351" ht="18" customHeight="1"/>
    <row r="352" ht="18" customHeight="1">
      <c r="I352" s="214">
        <f>SUM(I333:K334)</f>
        <v>800</v>
      </c>
    </row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</sheetData>
  <sheetProtection/>
  <mergeCells count="1281">
    <mergeCell ref="AG60:AG61"/>
    <mergeCell ref="AN25:AQ25"/>
    <mergeCell ref="AF26:AI26"/>
    <mergeCell ref="X78:AA78"/>
    <mergeCell ref="AN78:AQ78"/>
    <mergeCell ref="AJ78:AM78"/>
    <mergeCell ref="AF60:AF61"/>
    <mergeCell ref="AH60:AH61"/>
    <mergeCell ref="X60:X61"/>
    <mergeCell ref="AB60:AB61"/>
    <mergeCell ref="AN60:AN61"/>
    <mergeCell ref="X25:AA25"/>
    <mergeCell ref="AB25:AE25"/>
    <mergeCell ref="AF25:AI25"/>
    <mergeCell ref="AJ25:AM25"/>
    <mergeCell ref="G85:K85"/>
    <mergeCell ref="G136:G137"/>
    <mergeCell ref="G138:G140"/>
    <mergeCell ref="I112:I114"/>
    <mergeCell ref="G111:G114"/>
    <mergeCell ref="H111:K111"/>
    <mergeCell ref="J112:J114"/>
    <mergeCell ref="K138:K140"/>
    <mergeCell ref="K136:K137"/>
    <mergeCell ref="L196:O196"/>
    <mergeCell ref="L190:L191"/>
    <mergeCell ref="M190:M191"/>
    <mergeCell ref="N190:N191"/>
    <mergeCell ref="O190:O191"/>
    <mergeCell ref="P195:S195"/>
    <mergeCell ref="T195:W195"/>
    <mergeCell ref="P196:S196"/>
    <mergeCell ref="T196:W196"/>
    <mergeCell ref="AF208:AQ208"/>
    <mergeCell ref="AB196:AE196"/>
    <mergeCell ref="AF196:AI196"/>
    <mergeCell ref="AJ196:AM196"/>
    <mergeCell ref="AN196:AQ196"/>
    <mergeCell ref="AJ193:AM193"/>
    <mergeCell ref="AN193:AQ193"/>
    <mergeCell ref="AM190:AM191"/>
    <mergeCell ref="AB193:AE193"/>
    <mergeCell ref="AF193:AI193"/>
    <mergeCell ref="AN190:AN191"/>
    <mergeCell ref="AE190:AE191"/>
    <mergeCell ref="AC190:AC191"/>
    <mergeCell ref="J189:J191"/>
    <mergeCell ref="K189:K191"/>
    <mergeCell ref="L189:O189"/>
    <mergeCell ref="P189:S189"/>
    <mergeCell ref="P190:P191"/>
    <mergeCell ref="Q190:Q191"/>
    <mergeCell ref="T194:W194"/>
    <mergeCell ref="L167:O167"/>
    <mergeCell ref="P167:S167"/>
    <mergeCell ref="T167:W167"/>
    <mergeCell ref="S169:S170"/>
    <mergeCell ref="T169:T170"/>
    <mergeCell ref="L194:O194"/>
    <mergeCell ref="P194:S194"/>
    <mergeCell ref="AJ195:AM195"/>
    <mergeCell ref="AN195:AQ195"/>
    <mergeCell ref="AB195:AE195"/>
    <mergeCell ref="AF195:AI195"/>
    <mergeCell ref="AB194:AE194"/>
    <mergeCell ref="AN194:AQ194"/>
    <mergeCell ref="AF194:AI194"/>
    <mergeCell ref="AJ194:AM194"/>
    <mergeCell ref="X195:AA195"/>
    <mergeCell ref="X194:AA194"/>
    <mergeCell ref="H192:H193"/>
    <mergeCell ref="I192:I193"/>
    <mergeCell ref="J192:J193"/>
    <mergeCell ref="K192:K193"/>
    <mergeCell ref="L193:O193"/>
    <mergeCell ref="P193:S193"/>
    <mergeCell ref="T193:W193"/>
    <mergeCell ref="L195:O195"/>
    <mergeCell ref="X196:AA196"/>
    <mergeCell ref="AO190:AO191"/>
    <mergeCell ref="D194:F196"/>
    <mergeCell ref="G194:K194"/>
    <mergeCell ref="G195:K195"/>
    <mergeCell ref="D192:D193"/>
    <mergeCell ref="E192:E193"/>
    <mergeCell ref="F192:F193"/>
    <mergeCell ref="G192:G193"/>
    <mergeCell ref="AD190:AD191"/>
    <mergeCell ref="G196:K196"/>
    <mergeCell ref="AP190:AP191"/>
    <mergeCell ref="AQ190:AQ191"/>
    <mergeCell ref="AF190:AF191"/>
    <mergeCell ref="AG190:AG191"/>
    <mergeCell ref="AH190:AH191"/>
    <mergeCell ref="AI190:AI191"/>
    <mergeCell ref="AJ190:AJ191"/>
    <mergeCell ref="AK190:AK191"/>
    <mergeCell ref="AL190:AL191"/>
    <mergeCell ref="H189:H191"/>
    <mergeCell ref="I189:I191"/>
    <mergeCell ref="AN189:AQ189"/>
    <mergeCell ref="R190:R191"/>
    <mergeCell ref="S190:S191"/>
    <mergeCell ref="T190:T191"/>
    <mergeCell ref="U190:U191"/>
    <mergeCell ref="V190:V191"/>
    <mergeCell ref="W190:W191"/>
    <mergeCell ref="AB190:AB191"/>
    <mergeCell ref="H187:H188"/>
    <mergeCell ref="I187:I188"/>
    <mergeCell ref="AN188:AQ188"/>
    <mergeCell ref="A189:C196"/>
    <mergeCell ref="D189:D191"/>
    <mergeCell ref="E189:E191"/>
    <mergeCell ref="F189:F191"/>
    <mergeCell ref="G189:G191"/>
    <mergeCell ref="D187:D188"/>
    <mergeCell ref="E187:E188"/>
    <mergeCell ref="F187:F188"/>
    <mergeCell ref="G187:G188"/>
    <mergeCell ref="AQ169:AQ170"/>
    <mergeCell ref="B171:C171"/>
    <mergeCell ref="D171:E171"/>
    <mergeCell ref="H171:K171"/>
    <mergeCell ref="L171:AQ171"/>
    <mergeCell ref="AK169:AK170"/>
    <mergeCell ref="J187:J188"/>
    <mergeCell ref="K187:K188"/>
    <mergeCell ref="A166:A170"/>
    <mergeCell ref="T188:W188"/>
    <mergeCell ref="J168:J170"/>
    <mergeCell ref="K168:K170"/>
    <mergeCell ref="L168:AQ168"/>
    <mergeCell ref="L169:L170"/>
    <mergeCell ref="AO169:AO170"/>
    <mergeCell ref="AP169:AP170"/>
    <mergeCell ref="V169:V170"/>
    <mergeCell ref="R169:R170"/>
    <mergeCell ref="H168:H170"/>
    <mergeCell ref="A162:C162"/>
    <mergeCell ref="P169:P170"/>
    <mergeCell ref="Q169:Q170"/>
    <mergeCell ref="A163:C163"/>
    <mergeCell ref="A164:C164"/>
    <mergeCell ref="M169:M170"/>
    <mergeCell ref="N169:N170"/>
    <mergeCell ref="O169:O170"/>
    <mergeCell ref="I168:I170"/>
    <mergeCell ref="A161:C161"/>
    <mergeCell ref="U169:U170"/>
    <mergeCell ref="B166:C170"/>
    <mergeCell ref="D166:F167"/>
    <mergeCell ref="G166:K166"/>
    <mergeCell ref="G167:G170"/>
    <mergeCell ref="H167:K167"/>
    <mergeCell ref="D168:D170"/>
    <mergeCell ref="E168:E170"/>
    <mergeCell ref="F168:F170"/>
    <mergeCell ref="A138:C145"/>
    <mergeCell ref="D138:D140"/>
    <mergeCell ref="D143:F145"/>
    <mergeCell ref="F138:F140"/>
    <mergeCell ref="D141:D142"/>
    <mergeCell ref="E141:E142"/>
    <mergeCell ref="A160:C160"/>
    <mergeCell ref="D158:AE159"/>
    <mergeCell ref="A158:C158"/>
    <mergeCell ref="R139:R140"/>
    <mergeCell ref="S139:S140"/>
    <mergeCell ref="T139:T140"/>
    <mergeCell ref="V139:V140"/>
    <mergeCell ref="P139:P140"/>
    <mergeCell ref="A159:C159"/>
    <mergeCell ref="L145:O145"/>
    <mergeCell ref="O113:O114"/>
    <mergeCell ref="P113:P114"/>
    <mergeCell ref="AL113:AL114"/>
    <mergeCell ref="T113:T114"/>
    <mergeCell ref="U113:U114"/>
    <mergeCell ref="V113:V114"/>
    <mergeCell ref="W113:W114"/>
    <mergeCell ref="AF113:AF114"/>
    <mergeCell ref="AD113:AD114"/>
    <mergeCell ref="AG113:AG114"/>
    <mergeCell ref="G110:K110"/>
    <mergeCell ref="J77:J78"/>
    <mergeCell ref="M113:M114"/>
    <mergeCell ref="K112:K114"/>
    <mergeCell ref="G77:G78"/>
    <mergeCell ref="H77:H78"/>
    <mergeCell ref="H112:H114"/>
    <mergeCell ref="L83:O83"/>
    <mergeCell ref="G79:G81"/>
    <mergeCell ref="N113:N114"/>
    <mergeCell ref="F82:F83"/>
    <mergeCell ref="D84:F86"/>
    <mergeCell ref="E79:E81"/>
    <mergeCell ref="E82:E83"/>
    <mergeCell ref="D82:D83"/>
    <mergeCell ref="D79:D81"/>
    <mergeCell ref="K82:K83"/>
    <mergeCell ref="I82:I83"/>
    <mergeCell ref="T83:W83"/>
    <mergeCell ref="T84:W84"/>
    <mergeCell ref="AF85:AI85"/>
    <mergeCell ref="AF84:AI84"/>
    <mergeCell ref="W80:W81"/>
    <mergeCell ref="R80:R81"/>
    <mergeCell ref="T80:T81"/>
    <mergeCell ref="AJ86:AM86"/>
    <mergeCell ref="AN86:AQ86"/>
    <mergeCell ref="AF111:AI111"/>
    <mergeCell ref="AF98:AQ98"/>
    <mergeCell ref="AF108:AQ108"/>
    <mergeCell ref="L110:AQ110"/>
    <mergeCell ref="L111:O111"/>
    <mergeCell ref="P111:S111"/>
    <mergeCell ref="G58:G61"/>
    <mergeCell ref="H58:K58"/>
    <mergeCell ref="W60:W61"/>
    <mergeCell ref="H59:H61"/>
    <mergeCell ref="S80:S81"/>
    <mergeCell ref="P83:S83"/>
    <mergeCell ref="U80:U81"/>
    <mergeCell ref="P80:P81"/>
    <mergeCell ref="T79:W79"/>
    <mergeCell ref="AJ60:AJ61"/>
    <mergeCell ref="AO60:AO61"/>
    <mergeCell ref="M17:M18"/>
    <mergeCell ref="P17:P18"/>
    <mergeCell ref="T17:T18"/>
    <mergeCell ref="Q17:Q18"/>
    <mergeCell ref="S17:S18"/>
    <mergeCell ref="L25:O25"/>
    <mergeCell ref="P25:S25"/>
    <mergeCell ref="T25:W25"/>
    <mergeCell ref="M60:M61"/>
    <mergeCell ref="U60:U61"/>
    <mergeCell ref="V60:V61"/>
    <mergeCell ref="S60:S61"/>
    <mergeCell ref="AF3:AQ3"/>
    <mergeCell ref="AF12:AQ12"/>
    <mergeCell ref="AF46:AQ46"/>
    <mergeCell ref="AN17:AN18"/>
    <mergeCell ref="AG17:AG18"/>
    <mergeCell ref="AH17:AH18"/>
    <mergeCell ref="AI17:AI18"/>
    <mergeCell ref="AF45:AQ45"/>
    <mergeCell ref="AJ17:AJ18"/>
    <mergeCell ref="AO17:AO18"/>
    <mergeCell ref="L32:O32"/>
    <mergeCell ref="L31:O31"/>
    <mergeCell ref="O60:O61"/>
    <mergeCell ref="L60:L61"/>
    <mergeCell ref="L33:O33"/>
    <mergeCell ref="L58:O58"/>
    <mergeCell ref="L57:AQ57"/>
    <mergeCell ref="AD60:AD61"/>
    <mergeCell ref="AK60:AK61"/>
    <mergeCell ref="AI60:AI61"/>
    <mergeCell ref="G57:K57"/>
    <mergeCell ref="D14:F15"/>
    <mergeCell ref="G14:K14"/>
    <mergeCell ref="I24:I25"/>
    <mergeCell ref="H26:H28"/>
    <mergeCell ref="I26:I28"/>
    <mergeCell ref="J26:J28"/>
    <mergeCell ref="D29:D30"/>
    <mergeCell ref="E29:E30"/>
    <mergeCell ref="J24:J25"/>
    <mergeCell ref="A3:C3"/>
    <mergeCell ref="A5:C5"/>
    <mergeCell ref="A4:C4"/>
    <mergeCell ref="A7:C7"/>
    <mergeCell ref="A6:C6"/>
    <mergeCell ref="L14:AQ14"/>
    <mergeCell ref="D16:D18"/>
    <mergeCell ref="E16:E18"/>
    <mergeCell ref="H16:H18"/>
    <mergeCell ref="I16:I18"/>
    <mergeCell ref="G15:G18"/>
    <mergeCell ref="H15:K15"/>
    <mergeCell ref="J16:J18"/>
    <mergeCell ref="K16:K18"/>
    <mergeCell ref="F16:F18"/>
    <mergeCell ref="A8:C8"/>
    <mergeCell ref="A14:A18"/>
    <mergeCell ref="B14:C18"/>
    <mergeCell ref="A11:C11"/>
    <mergeCell ref="A9:C9"/>
    <mergeCell ref="A10:C10"/>
    <mergeCell ref="A12:C12"/>
    <mergeCell ref="L15:O15"/>
    <mergeCell ref="P15:S15"/>
    <mergeCell ref="AN15:AQ15"/>
    <mergeCell ref="L16:AQ16"/>
    <mergeCell ref="T15:W15"/>
    <mergeCell ref="X15:AA15"/>
    <mergeCell ref="AB15:AE15"/>
    <mergeCell ref="AF15:AI15"/>
    <mergeCell ref="AP17:AP18"/>
    <mergeCell ref="AF17:AF18"/>
    <mergeCell ref="Y17:Y18"/>
    <mergeCell ref="Z17:Z18"/>
    <mergeCell ref="AE17:AE18"/>
    <mergeCell ref="AC17:AC18"/>
    <mergeCell ref="AD17:AD18"/>
    <mergeCell ref="AB17:AB18"/>
    <mergeCell ref="B19:C19"/>
    <mergeCell ref="D19:E19"/>
    <mergeCell ref="H19:K19"/>
    <mergeCell ref="L19:AQ19"/>
    <mergeCell ref="X26:AA26"/>
    <mergeCell ref="L17:L18"/>
    <mergeCell ref="AQ17:AQ18"/>
    <mergeCell ref="AK17:AK18"/>
    <mergeCell ref="N17:N18"/>
    <mergeCell ref="O17:O18"/>
    <mergeCell ref="AL17:AL18"/>
    <mergeCell ref="AM17:AM18"/>
    <mergeCell ref="AB26:AE26"/>
    <mergeCell ref="R17:R18"/>
    <mergeCell ref="S27:S28"/>
    <mergeCell ref="D24:D25"/>
    <mergeCell ref="E24:E25"/>
    <mergeCell ref="R27:R28"/>
    <mergeCell ref="P26:S26"/>
    <mergeCell ref="H24:H25"/>
    <mergeCell ref="G26:G28"/>
    <mergeCell ref="F24:F25"/>
    <mergeCell ref="G24:G25"/>
    <mergeCell ref="F26:F28"/>
    <mergeCell ref="P27:P28"/>
    <mergeCell ref="Q27:Q28"/>
    <mergeCell ref="E26:E28"/>
    <mergeCell ref="K29:K30"/>
    <mergeCell ref="L30:O30"/>
    <mergeCell ref="L26:O26"/>
    <mergeCell ref="H29:H30"/>
    <mergeCell ref="I29:I30"/>
    <mergeCell ref="J29:J30"/>
    <mergeCell ref="F29:F30"/>
    <mergeCell ref="B24:C25"/>
    <mergeCell ref="G29:G30"/>
    <mergeCell ref="N27:N28"/>
    <mergeCell ref="O27:O28"/>
    <mergeCell ref="K24:K25"/>
    <mergeCell ref="K26:K28"/>
    <mergeCell ref="L27:L28"/>
    <mergeCell ref="M27:M28"/>
    <mergeCell ref="A52:C52"/>
    <mergeCell ref="G33:K33"/>
    <mergeCell ref="D31:F33"/>
    <mergeCell ref="A47:C47"/>
    <mergeCell ref="G31:K31"/>
    <mergeCell ref="A26:C33"/>
    <mergeCell ref="D26:D28"/>
    <mergeCell ref="G32:K32"/>
    <mergeCell ref="D59:D61"/>
    <mergeCell ref="D57:F58"/>
    <mergeCell ref="F59:F61"/>
    <mergeCell ref="E59:E61"/>
    <mergeCell ref="B57:C61"/>
    <mergeCell ref="A46:C46"/>
    <mergeCell ref="A49:C49"/>
    <mergeCell ref="A48:C48"/>
    <mergeCell ref="A50:C50"/>
    <mergeCell ref="A55:C55"/>
    <mergeCell ref="A57:A61"/>
    <mergeCell ref="A54:C54"/>
    <mergeCell ref="A51:C51"/>
    <mergeCell ref="A53:C53"/>
    <mergeCell ref="B62:C62"/>
    <mergeCell ref="D62:E62"/>
    <mergeCell ref="H62:K62"/>
    <mergeCell ref="F77:F78"/>
    <mergeCell ref="E77:E78"/>
    <mergeCell ref="D77:D78"/>
    <mergeCell ref="K77:K78"/>
    <mergeCell ref="H82:H83"/>
    <mergeCell ref="L80:L81"/>
    <mergeCell ref="H79:H81"/>
    <mergeCell ref="I79:I81"/>
    <mergeCell ref="J79:J81"/>
    <mergeCell ref="K79:K81"/>
    <mergeCell ref="L79:O79"/>
    <mergeCell ref="M80:M81"/>
    <mergeCell ref="N80:N81"/>
    <mergeCell ref="J82:J83"/>
    <mergeCell ref="T86:W86"/>
    <mergeCell ref="L85:O85"/>
    <mergeCell ref="T85:W85"/>
    <mergeCell ref="I59:I61"/>
    <mergeCell ref="I77:I78"/>
    <mergeCell ref="G86:K86"/>
    <mergeCell ref="T78:W78"/>
    <mergeCell ref="Q80:Q81"/>
    <mergeCell ref="J59:J61"/>
    <mergeCell ref="K59:K61"/>
    <mergeCell ref="L84:O84"/>
    <mergeCell ref="P85:S85"/>
    <mergeCell ref="P84:S84"/>
    <mergeCell ref="A99:C99"/>
    <mergeCell ref="L86:O86"/>
    <mergeCell ref="P86:S86"/>
    <mergeCell ref="A79:C86"/>
    <mergeCell ref="F79:F81"/>
    <mergeCell ref="G84:K84"/>
    <mergeCell ref="G82:G83"/>
    <mergeCell ref="D110:F111"/>
    <mergeCell ref="F112:F114"/>
    <mergeCell ref="A104:C104"/>
    <mergeCell ref="A101:C101"/>
    <mergeCell ref="A102:C102"/>
    <mergeCell ref="A103:C103"/>
    <mergeCell ref="AN113:AN114"/>
    <mergeCell ref="AH113:AH114"/>
    <mergeCell ref="A108:C108"/>
    <mergeCell ref="A100:C100"/>
    <mergeCell ref="L112:AQ112"/>
    <mergeCell ref="L113:L114"/>
    <mergeCell ref="A110:A114"/>
    <mergeCell ref="B110:C114"/>
    <mergeCell ref="D112:D114"/>
    <mergeCell ref="E112:E114"/>
    <mergeCell ref="T137:W137"/>
    <mergeCell ref="X137:AA137"/>
    <mergeCell ref="AF137:AI137"/>
    <mergeCell ref="B115:C115"/>
    <mergeCell ref="D115:E115"/>
    <mergeCell ref="H115:K115"/>
    <mergeCell ref="L115:AQ115"/>
    <mergeCell ref="J136:J137"/>
    <mergeCell ref="L137:O137"/>
    <mergeCell ref="P137:S137"/>
    <mergeCell ref="F136:F137"/>
    <mergeCell ref="D136:D137"/>
    <mergeCell ref="E136:E137"/>
    <mergeCell ref="L139:L140"/>
    <mergeCell ref="H138:H140"/>
    <mergeCell ref="I138:I140"/>
    <mergeCell ref="H136:H137"/>
    <mergeCell ref="I136:I137"/>
    <mergeCell ref="J138:J140"/>
    <mergeCell ref="U139:U140"/>
    <mergeCell ref="AG139:AG140"/>
    <mergeCell ref="W139:W140"/>
    <mergeCell ref="AB139:AB140"/>
    <mergeCell ref="AF139:AF140"/>
    <mergeCell ref="X139:X140"/>
    <mergeCell ref="G145:K145"/>
    <mergeCell ref="AQ139:AQ140"/>
    <mergeCell ref="L142:O142"/>
    <mergeCell ref="P142:S142"/>
    <mergeCell ref="T142:W142"/>
    <mergeCell ref="AB142:AE142"/>
    <mergeCell ref="O139:O140"/>
    <mergeCell ref="N139:N140"/>
    <mergeCell ref="T145:W145"/>
    <mergeCell ref="K141:K142"/>
    <mergeCell ref="X142:AA142"/>
    <mergeCell ref="AN145:AQ145"/>
    <mergeCell ref="AN144:AQ144"/>
    <mergeCell ref="AJ144:AM144"/>
    <mergeCell ref="AF143:AI143"/>
    <mergeCell ref="AN143:AQ143"/>
    <mergeCell ref="AJ145:AM145"/>
    <mergeCell ref="P145:S145"/>
    <mergeCell ref="T143:W143"/>
    <mergeCell ref="AF144:AI144"/>
    <mergeCell ref="AB145:AE145"/>
    <mergeCell ref="AF145:AI145"/>
    <mergeCell ref="X144:AA144"/>
    <mergeCell ref="AB143:AE143"/>
    <mergeCell ref="X143:AA143"/>
    <mergeCell ref="AB144:AE144"/>
    <mergeCell ref="AJ143:AM143"/>
    <mergeCell ref="G141:G142"/>
    <mergeCell ref="P144:S144"/>
    <mergeCell ref="T144:W144"/>
    <mergeCell ref="L143:O143"/>
    <mergeCell ref="G143:K143"/>
    <mergeCell ref="H141:H142"/>
    <mergeCell ref="I141:I142"/>
    <mergeCell ref="AF142:AI142"/>
    <mergeCell ref="L144:O144"/>
    <mergeCell ref="P143:S143"/>
    <mergeCell ref="E138:E140"/>
    <mergeCell ref="F141:F142"/>
    <mergeCell ref="G144:K144"/>
    <mergeCell ref="J141:J142"/>
    <mergeCell ref="Q139:Q140"/>
    <mergeCell ref="M139:M140"/>
    <mergeCell ref="Q113:Q114"/>
    <mergeCell ref="R113:R114"/>
    <mergeCell ref="S113:S114"/>
    <mergeCell ref="Z113:Z114"/>
    <mergeCell ref="X113:X114"/>
    <mergeCell ref="AQ113:AQ114"/>
    <mergeCell ref="AJ113:AJ114"/>
    <mergeCell ref="AN111:AQ111"/>
    <mergeCell ref="AA113:AA114"/>
    <mergeCell ref="AB113:AB114"/>
    <mergeCell ref="AK113:AK114"/>
    <mergeCell ref="AE113:AE114"/>
    <mergeCell ref="AI113:AI114"/>
    <mergeCell ref="AJ111:AM111"/>
    <mergeCell ref="AB111:AE111"/>
    <mergeCell ref="Y139:Y140"/>
    <mergeCell ref="Z139:Z140"/>
    <mergeCell ref="Y113:Y114"/>
    <mergeCell ref="AC139:AC140"/>
    <mergeCell ref="AA139:AA140"/>
    <mergeCell ref="AB137:AE137"/>
    <mergeCell ref="AC113:AC114"/>
    <mergeCell ref="AJ142:AM142"/>
    <mergeCell ref="AM139:AM140"/>
    <mergeCell ref="AK139:AK140"/>
    <mergeCell ref="AN138:AQ138"/>
    <mergeCell ref="AO139:AO140"/>
    <mergeCell ref="AP139:AP140"/>
    <mergeCell ref="AL139:AL140"/>
    <mergeCell ref="AN139:AN140"/>
    <mergeCell ref="AK27:AK28"/>
    <mergeCell ref="AJ138:AM138"/>
    <mergeCell ref="AF99:AQ99"/>
    <mergeCell ref="AN142:AQ142"/>
    <mergeCell ref="AF105:AQ105"/>
    <mergeCell ref="AN83:AQ83"/>
    <mergeCell ref="AJ83:AM83"/>
    <mergeCell ref="AN137:AQ137"/>
    <mergeCell ref="AO113:AO114"/>
    <mergeCell ref="AP113:AP114"/>
    <mergeCell ref="AF9:AQ9"/>
    <mergeCell ref="AF32:AI32"/>
    <mergeCell ref="AJ32:AM32"/>
    <mergeCell ref="AJ15:AM15"/>
    <mergeCell ref="AP27:AP28"/>
    <mergeCell ref="AN32:AQ32"/>
    <mergeCell ref="AN30:AQ30"/>
    <mergeCell ref="AQ27:AQ28"/>
    <mergeCell ref="AF30:AI30"/>
    <mergeCell ref="AJ26:AM26"/>
    <mergeCell ref="AL60:AL61"/>
    <mergeCell ref="AO80:AO81"/>
    <mergeCell ref="AN80:AN81"/>
    <mergeCell ref="AL80:AL81"/>
    <mergeCell ref="AM80:AM81"/>
    <mergeCell ref="AM60:AM61"/>
    <mergeCell ref="AP80:AP81"/>
    <mergeCell ref="AJ80:AJ81"/>
    <mergeCell ref="AN79:AQ79"/>
    <mergeCell ref="AK80:AK81"/>
    <mergeCell ref="AP60:AP61"/>
    <mergeCell ref="AQ60:AQ61"/>
    <mergeCell ref="AB33:AE33"/>
    <mergeCell ref="L59:AQ59"/>
    <mergeCell ref="T60:T61"/>
    <mergeCell ref="R60:R61"/>
    <mergeCell ref="P60:P61"/>
    <mergeCell ref="N60:N61"/>
    <mergeCell ref="Q60:Q61"/>
    <mergeCell ref="AF55:AQ55"/>
    <mergeCell ref="AN58:AQ58"/>
    <mergeCell ref="AN31:AQ31"/>
    <mergeCell ref="AF31:AI31"/>
    <mergeCell ref="AJ31:AM31"/>
    <mergeCell ref="AJ58:AM58"/>
    <mergeCell ref="AF53:AQ53"/>
    <mergeCell ref="AN33:AQ33"/>
    <mergeCell ref="AJ33:AM33"/>
    <mergeCell ref="AF27:AF28"/>
    <mergeCell ref="P32:S32"/>
    <mergeCell ref="T33:W33"/>
    <mergeCell ref="P33:S33"/>
    <mergeCell ref="X31:AA31"/>
    <mergeCell ref="X32:AA32"/>
    <mergeCell ref="X33:AA33"/>
    <mergeCell ref="T32:W32"/>
    <mergeCell ref="T31:W31"/>
    <mergeCell ref="AF33:AI33"/>
    <mergeCell ref="X17:X18"/>
    <mergeCell ref="AB30:AE30"/>
    <mergeCell ref="AN27:AN28"/>
    <mergeCell ref="AJ30:AM30"/>
    <mergeCell ref="AN26:AQ26"/>
    <mergeCell ref="AB27:AB28"/>
    <mergeCell ref="AC27:AC28"/>
    <mergeCell ref="AE27:AE28"/>
    <mergeCell ref="AG27:AG28"/>
    <mergeCell ref="AO27:AO28"/>
    <mergeCell ref="U17:U18"/>
    <mergeCell ref="V17:V18"/>
    <mergeCell ref="W17:W18"/>
    <mergeCell ref="T30:W30"/>
    <mergeCell ref="T27:T28"/>
    <mergeCell ref="U27:U28"/>
    <mergeCell ref="V27:V28"/>
    <mergeCell ref="W27:W28"/>
    <mergeCell ref="T26:W26"/>
    <mergeCell ref="AA80:AA81"/>
    <mergeCell ref="Y27:Y28"/>
    <mergeCell ref="L62:AQ62"/>
    <mergeCell ref="P31:S31"/>
    <mergeCell ref="P30:S30"/>
    <mergeCell ref="AH27:AH28"/>
    <mergeCell ref="AI27:AI28"/>
    <mergeCell ref="AJ27:AJ28"/>
    <mergeCell ref="AL27:AL28"/>
    <mergeCell ref="AM27:AM28"/>
    <mergeCell ref="AF83:AI83"/>
    <mergeCell ref="AF80:AF81"/>
    <mergeCell ref="AG80:AG81"/>
    <mergeCell ref="AH80:AH81"/>
    <mergeCell ref="AB84:AE84"/>
    <mergeCell ref="AB79:AE79"/>
    <mergeCell ref="AB85:AE85"/>
    <mergeCell ref="AB80:AB81"/>
    <mergeCell ref="AB83:AE83"/>
    <mergeCell ref="AB138:AE138"/>
    <mergeCell ref="AF138:AI138"/>
    <mergeCell ref="AJ139:AJ140"/>
    <mergeCell ref="AB86:AE86"/>
    <mergeCell ref="AI139:AI140"/>
    <mergeCell ref="AJ137:AM137"/>
    <mergeCell ref="AD139:AD140"/>
    <mergeCell ref="AE139:AE140"/>
    <mergeCell ref="AH139:AH140"/>
    <mergeCell ref="AM113:AM114"/>
    <mergeCell ref="L138:O138"/>
    <mergeCell ref="P138:S138"/>
    <mergeCell ref="T138:W138"/>
    <mergeCell ref="X138:AA138"/>
    <mergeCell ref="AJ189:AM189"/>
    <mergeCell ref="AF189:AI189"/>
    <mergeCell ref="AF162:AQ162"/>
    <mergeCell ref="AF164:AQ164"/>
    <mergeCell ref="AN167:AQ167"/>
    <mergeCell ref="AN169:AN170"/>
    <mergeCell ref="AG169:AG170"/>
    <mergeCell ref="AJ169:AJ170"/>
    <mergeCell ref="AM169:AM170"/>
    <mergeCell ref="AL169:AL170"/>
    <mergeCell ref="AB167:AE167"/>
    <mergeCell ref="AC169:AC170"/>
    <mergeCell ref="AE169:AE170"/>
    <mergeCell ref="AF169:AF170"/>
    <mergeCell ref="AB169:AB170"/>
    <mergeCell ref="AF188:AI188"/>
    <mergeCell ref="AF157:AQ157"/>
    <mergeCell ref="AJ167:AM167"/>
    <mergeCell ref="AF161:AQ161"/>
    <mergeCell ref="AJ188:AM188"/>
    <mergeCell ref="AH169:AH170"/>
    <mergeCell ref="AI169:AI170"/>
    <mergeCell ref="AF158:AQ158"/>
    <mergeCell ref="X189:AA189"/>
    <mergeCell ref="X190:X191"/>
    <mergeCell ref="Y190:Y191"/>
    <mergeCell ref="Z190:Z191"/>
    <mergeCell ref="AA190:AA191"/>
    <mergeCell ref="W169:W170"/>
    <mergeCell ref="AA169:AA170"/>
    <mergeCell ref="AB189:AE189"/>
    <mergeCell ref="X188:AA188"/>
    <mergeCell ref="Y169:Y170"/>
    <mergeCell ref="X169:X170"/>
    <mergeCell ref="AB188:AE188"/>
    <mergeCell ref="AD169:AD170"/>
    <mergeCell ref="Z169:Z170"/>
    <mergeCell ref="T189:W189"/>
    <mergeCell ref="Y80:Y81"/>
    <mergeCell ref="X80:X81"/>
    <mergeCell ref="P58:S58"/>
    <mergeCell ref="T58:W58"/>
    <mergeCell ref="X58:AA58"/>
    <mergeCell ref="V80:V81"/>
    <mergeCell ref="P78:S78"/>
    <mergeCell ref="P79:S79"/>
    <mergeCell ref="AA60:AA61"/>
    <mergeCell ref="Z80:Z81"/>
    <mergeCell ref="Z27:Z28"/>
    <mergeCell ref="Z60:Z61"/>
    <mergeCell ref="X30:AA30"/>
    <mergeCell ref="AB31:AE31"/>
    <mergeCell ref="AB32:AE32"/>
    <mergeCell ref="X27:X28"/>
    <mergeCell ref="AD27:AD28"/>
    <mergeCell ref="AA27:AA28"/>
    <mergeCell ref="AC60:AC61"/>
    <mergeCell ref="AE60:AE61"/>
    <mergeCell ref="D3:AE4"/>
    <mergeCell ref="D46:AE47"/>
    <mergeCell ref="D99:AE100"/>
    <mergeCell ref="X86:AA86"/>
    <mergeCell ref="X85:AA85"/>
    <mergeCell ref="O80:O81"/>
    <mergeCell ref="L78:O78"/>
    <mergeCell ref="AB58:AE58"/>
    <mergeCell ref="AA17:AA18"/>
    <mergeCell ref="AB78:AE78"/>
    <mergeCell ref="A209:C209"/>
    <mergeCell ref="D209:AE210"/>
    <mergeCell ref="AF209:AQ209"/>
    <mergeCell ref="A210:C210"/>
    <mergeCell ref="A214:C214"/>
    <mergeCell ref="A215:C215"/>
    <mergeCell ref="AF215:AQ215"/>
    <mergeCell ref="T111:W111"/>
    <mergeCell ref="X111:AA111"/>
    <mergeCell ref="X167:AA167"/>
    <mergeCell ref="X145:AA145"/>
    <mergeCell ref="L166:AQ166"/>
    <mergeCell ref="AF167:AI167"/>
    <mergeCell ref="X193:AA193"/>
    <mergeCell ref="A211:C211"/>
    <mergeCell ref="A212:C212"/>
    <mergeCell ref="AF212:AQ212"/>
    <mergeCell ref="A213:C213"/>
    <mergeCell ref="AF213:AQ213"/>
    <mergeCell ref="A217:A221"/>
    <mergeCell ref="B217:C221"/>
    <mergeCell ref="D217:F218"/>
    <mergeCell ref="G217:K217"/>
    <mergeCell ref="J219:J221"/>
    <mergeCell ref="K219:K221"/>
    <mergeCell ref="I219:I221"/>
    <mergeCell ref="D219:D221"/>
    <mergeCell ref="E219:E221"/>
    <mergeCell ref="F219:F221"/>
    <mergeCell ref="L217:AQ217"/>
    <mergeCell ref="G218:G221"/>
    <mergeCell ref="H218:K218"/>
    <mergeCell ref="L218:O218"/>
    <mergeCell ref="P218:S218"/>
    <mergeCell ref="T218:W218"/>
    <mergeCell ref="M220:M221"/>
    <mergeCell ref="N220:N221"/>
    <mergeCell ref="X218:AA218"/>
    <mergeCell ref="AB218:AE218"/>
    <mergeCell ref="Y220:Y221"/>
    <mergeCell ref="L219:AQ219"/>
    <mergeCell ref="L220:L221"/>
    <mergeCell ref="AB220:AB221"/>
    <mergeCell ref="AQ220:AQ221"/>
    <mergeCell ref="AK220:AK221"/>
    <mergeCell ref="AL220:AL221"/>
    <mergeCell ref="AM220:AM221"/>
    <mergeCell ref="AN220:AN221"/>
    <mergeCell ref="AC220:AC221"/>
    <mergeCell ref="H219:H221"/>
    <mergeCell ref="T220:T221"/>
    <mergeCell ref="O220:O221"/>
    <mergeCell ref="P220:P221"/>
    <mergeCell ref="Q220:Q221"/>
    <mergeCell ref="R220:R221"/>
    <mergeCell ref="S220:S221"/>
    <mergeCell ref="AN218:AQ218"/>
    <mergeCell ref="AF218:AI218"/>
    <mergeCell ref="AJ218:AM218"/>
    <mergeCell ref="U220:U221"/>
    <mergeCell ref="V220:V221"/>
    <mergeCell ref="W220:W221"/>
    <mergeCell ref="AP220:AP221"/>
    <mergeCell ref="Z220:Z221"/>
    <mergeCell ref="AA220:AA221"/>
    <mergeCell ref="X220:X221"/>
    <mergeCell ref="B222:C222"/>
    <mergeCell ref="D222:E222"/>
    <mergeCell ref="H222:K222"/>
    <mergeCell ref="L222:AQ222"/>
    <mergeCell ref="AD220:AD221"/>
    <mergeCell ref="AE220:AE221"/>
    <mergeCell ref="AG220:AG221"/>
    <mergeCell ref="AF220:AF221"/>
    <mergeCell ref="AO220:AO221"/>
    <mergeCell ref="AH220:AH221"/>
    <mergeCell ref="AI220:AI221"/>
    <mergeCell ref="AJ220:AJ221"/>
    <mergeCell ref="G239:G241"/>
    <mergeCell ref="H239:H241"/>
    <mergeCell ref="AJ238:AM238"/>
    <mergeCell ref="AN238:AQ238"/>
    <mergeCell ref="T238:W238"/>
    <mergeCell ref="G237:G238"/>
    <mergeCell ref="H237:H238"/>
    <mergeCell ref="I237:I238"/>
    <mergeCell ref="J237:J238"/>
    <mergeCell ref="K237:K238"/>
    <mergeCell ref="D237:D238"/>
    <mergeCell ref="AB238:AE238"/>
    <mergeCell ref="AF238:AI238"/>
    <mergeCell ref="E237:E238"/>
    <mergeCell ref="P238:S238"/>
    <mergeCell ref="X238:AA238"/>
    <mergeCell ref="L238:O238"/>
    <mergeCell ref="I239:I241"/>
    <mergeCell ref="J239:J241"/>
    <mergeCell ref="F237:F238"/>
    <mergeCell ref="A239:C246"/>
    <mergeCell ref="D239:D241"/>
    <mergeCell ref="E239:E241"/>
    <mergeCell ref="F239:F241"/>
    <mergeCell ref="D242:D243"/>
    <mergeCell ref="E242:E243"/>
    <mergeCell ref="F242:F243"/>
    <mergeCell ref="K239:K241"/>
    <mergeCell ref="L239:O239"/>
    <mergeCell ref="K242:K243"/>
    <mergeCell ref="L243:O243"/>
    <mergeCell ref="L240:L241"/>
    <mergeCell ref="M240:M241"/>
    <mergeCell ref="N240:N241"/>
    <mergeCell ref="O240:O241"/>
    <mergeCell ref="R240:R241"/>
    <mergeCell ref="S240:S241"/>
    <mergeCell ref="V240:V241"/>
    <mergeCell ref="X239:AA239"/>
    <mergeCell ref="Y240:Y241"/>
    <mergeCell ref="Z240:Z241"/>
    <mergeCell ref="P239:S239"/>
    <mergeCell ref="T239:W239"/>
    <mergeCell ref="U240:U241"/>
    <mergeCell ref="AB239:AE239"/>
    <mergeCell ref="AF239:AI239"/>
    <mergeCell ref="AA240:AA241"/>
    <mergeCell ref="AB240:AB241"/>
    <mergeCell ref="AC240:AC241"/>
    <mergeCell ref="AD240:AD241"/>
    <mergeCell ref="AG240:AG241"/>
    <mergeCell ref="AH240:AH241"/>
    <mergeCell ref="AI240:AI241"/>
    <mergeCell ref="AJ239:AM239"/>
    <mergeCell ref="AN239:AQ239"/>
    <mergeCell ref="AE240:AE241"/>
    <mergeCell ref="AF240:AF241"/>
    <mergeCell ref="AJ240:AJ241"/>
    <mergeCell ref="AK240:AK241"/>
    <mergeCell ref="AL240:AL241"/>
    <mergeCell ref="AM240:AM241"/>
    <mergeCell ref="AN240:AN241"/>
    <mergeCell ref="AO240:AO241"/>
    <mergeCell ref="AJ243:AM243"/>
    <mergeCell ref="AN244:AQ244"/>
    <mergeCell ref="AF243:AI243"/>
    <mergeCell ref="AN243:AQ243"/>
    <mergeCell ref="AF244:AI244"/>
    <mergeCell ref="AJ244:AM244"/>
    <mergeCell ref="AP240:AP241"/>
    <mergeCell ref="AQ240:AQ241"/>
    <mergeCell ref="P243:S243"/>
    <mergeCell ref="T243:W243"/>
    <mergeCell ref="AB243:AE243"/>
    <mergeCell ref="P240:P241"/>
    <mergeCell ref="Q240:Q241"/>
    <mergeCell ref="T240:T241"/>
    <mergeCell ref="X240:X241"/>
    <mergeCell ref="W240:W241"/>
    <mergeCell ref="I242:I243"/>
    <mergeCell ref="G244:K244"/>
    <mergeCell ref="L244:O244"/>
    <mergeCell ref="P244:S244"/>
    <mergeCell ref="G242:G243"/>
    <mergeCell ref="H242:H243"/>
    <mergeCell ref="X243:AA243"/>
    <mergeCell ref="J242:J243"/>
    <mergeCell ref="T244:W244"/>
    <mergeCell ref="X244:AA244"/>
    <mergeCell ref="L245:O245"/>
    <mergeCell ref="P245:S245"/>
    <mergeCell ref="T245:W245"/>
    <mergeCell ref="AB244:AE244"/>
    <mergeCell ref="AN245:AQ245"/>
    <mergeCell ref="AJ245:AM245"/>
    <mergeCell ref="AF245:AI245"/>
    <mergeCell ref="X245:AA245"/>
    <mergeCell ref="AB245:AE245"/>
    <mergeCell ref="AF265:AQ265"/>
    <mergeCell ref="A261:C261"/>
    <mergeCell ref="A262:C262"/>
    <mergeCell ref="A263:C263"/>
    <mergeCell ref="A264:C264"/>
    <mergeCell ref="AF263:AQ263"/>
    <mergeCell ref="AF262:AQ262"/>
    <mergeCell ref="L246:O246"/>
    <mergeCell ref="P246:S246"/>
    <mergeCell ref="T246:W246"/>
    <mergeCell ref="A265:C265"/>
    <mergeCell ref="A259:C259"/>
    <mergeCell ref="D259:AE260"/>
    <mergeCell ref="A260:C260"/>
    <mergeCell ref="G246:K246"/>
    <mergeCell ref="D244:F246"/>
    <mergeCell ref="G245:K245"/>
    <mergeCell ref="AF258:AQ258"/>
    <mergeCell ref="X246:AA246"/>
    <mergeCell ref="AB246:AE246"/>
    <mergeCell ref="AF246:AI246"/>
    <mergeCell ref="AN246:AQ246"/>
    <mergeCell ref="AJ246:AM246"/>
    <mergeCell ref="AF259:AQ259"/>
    <mergeCell ref="AJ268:AM268"/>
    <mergeCell ref="T270:T271"/>
    <mergeCell ref="A267:A271"/>
    <mergeCell ref="B267:C271"/>
    <mergeCell ref="D267:F268"/>
    <mergeCell ref="G267:K267"/>
    <mergeCell ref="T268:W268"/>
    <mergeCell ref="X268:AA268"/>
    <mergeCell ref="L267:AQ267"/>
    <mergeCell ref="L269:AQ269"/>
    <mergeCell ref="AN268:AQ268"/>
    <mergeCell ref="V270:V271"/>
    <mergeCell ref="L268:O268"/>
    <mergeCell ref="P268:S268"/>
    <mergeCell ref="U270:U271"/>
    <mergeCell ref="AB268:AE268"/>
    <mergeCell ref="AF268:AI268"/>
    <mergeCell ref="L270:L271"/>
    <mergeCell ref="Q270:Q271"/>
    <mergeCell ref="D269:D271"/>
    <mergeCell ref="E269:E271"/>
    <mergeCell ref="F269:F271"/>
    <mergeCell ref="H269:H271"/>
    <mergeCell ref="G268:G271"/>
    <mergeCell ref="H268:K268"/>
    <mergeCell ref="J269:J271"/>
    <mergeCell ref="K269:K271"/>
    <mergeCell ref="I269:I271"/>
    <mergeCell ref="R270:R271"/>
    <mergeCell ref="S270:S271"/>
    <mergeCell ref="M270:M271"/>
    <mergeCell ref="N270:N271"/>
    <mergeCell ref="O270:O271"/>
    <mergeCell ref="P270:P271"/>
    <mergeCell ref="AE270:AE271"/>
    <mergeCell ref="AF270:AF271"/>
    <mergeCell ref="W270:W271"/>
    <mergeCell ref="X270:X271"/>
    <mergeCell ref="Y270:Y271"/>
    <mergeCell ref="Z270:Z271"/>
    <mergeCell ref="AA270:AA271"/>
    <mergeCell ref="AB270:AB271"/>
    <mergeCell ref="AQ270:AQ271"/>
    <mergeCell ref="B272:C272"/>
    <mergeCell ref="D272:E272"/>
    <mergeCell ref="H272:K272"/>
    <mergeCell ref="L272:AQ272"/>
    <mergeCell ref="AK270:AK271"/>
    <mergeCell ref="AL270:AL271"/>
    <mergeCell ref="AM270:AM271"/>
    <mergeCell ref="AP270:AP271"/>
    <mergeCell ref="AN270:AN271"/>
    <mergeCell ref="D283:D284"/>
    <mergeCell ref="E283:E284"/>
    <mergeCell ref="AO270:AO271"/>
    <mergeCell ref="AH270:AH271"/>
    <mergeCell ref="AI270:AI271"/>
    <mergeCell ref="AJ270:AJ271"/>
    <mergeCell ref="AC270:AC271"/>
    <mergeCell ref="AD270:AD271"/>
    <mergeCell ref="AJ284:AM284"/>
    <mergeCell ref="AG270:AG271"/>
    <mergeCell ref="F283:F284"/>
    <mergeCell ref="T284:W284"/>
    <mergeCell ref="X284:AA284"/>
    <mergeCell ref="G283:G284"/>
    <mergeCell ref="H283:H284"/>
    <mergeCell ref="I283:I284"/>
    <mergeCell ref="J283:J284"/>
    <mergeCell ref="L284:O284"/>
    <mergeCell ref="P284:S284"/>
    <mergeCell ref="R286:R287"/>
    <mergeCell ref="S286:S287"/>
    <mergeCell ref="AN284:AQ284"/>
    <mergeCell ref="K283:K284"/>
    <mergeCell ref="AB284:AE284"/>
    <mergeCell ref="AF284:AI284"/>
    <mergeCell ref="K285:K287"/>
    <mergeCell ref="L285:O285"/>
    <mergeCell ref="P285:S285"/>
    <mergeCell ref="L286:L287"/>
    <mergeCell ref="G285:G287"/>
    <mergeCell ref="H285:H287"/>
    <mergeCell ref="I285:I287"/>
    <mergeCell ref="J285:J287"/>
    <mergeCell ref="M286:M287"/>
    <mergeCell ref="N286:N287"/>
    <mergeCell ref="O286:O287"/>
    <mergeCell ref="P286:P287"/>
    <mergeCell ref="Q286:Q287"/>
    <mergeCell ref="A285:C292"/>
    <mergeCell ref="D285:D287"/>
    <mergeCell ref="E285:E287"/>
    <mergeCell ref="F285:F287"/>
    <mergeCell ref="D288:D289"/>
    <mergeCell ref="D290:F292"/>
    <mergeCell ref="E288:E289"/>
    <mergeCell ref="F288:F289"/>
    <mergeCell ref="G290:K290"/>
    <mergeCell ref="T285:W285"/>
    <mergeCell ref="U286:U287"/>
    <mergeCell ref="V286:V287"/>
    <mergeCell ref="X285:AA285"/>
    <mergeCell ref="Y286:Y287"/>
    <mergeCell ref="Z286:Z287"/>
    <mergeCell ref="AA286:AA287"/>
    <mergeCell ref="T286:T287"/>
    <mergeCell ref="W286:W287"/>
    <mergeCell ref="X286:X287"/>
    <mergeCell ref="AN285:AQ285"/>
    <mergeCell ref="AQ286:AQ287"/>
    <mergeCell ref="AJ286:AJ287"/>
    <mergeCell ref="AK286:AK287"/>
    <mergeCell ref="AL286:AL287"/>
    <mergeCell ref="AP286:AP287"/>
    <mergeCell ref="AF286:AF287"/>
    <mergeCell ref="AC286:AC287"/>
    <mergeCell ref="AD286:AD287"/>
    <mergeCell ref="AE286:AE287"/>
    <mergeCell ref="AB285:AE285"/>
    <mergeCell ref="AM286:AM287"/>
    <mergeCell ref="AN286:AN287"/>
    <mergeCell ref="AO286:AO287"/>
    <mergeCell ref="AF285:AI285"/>
    <mergeCell ref="AB286:AB287"/>
    <mergeCell ref="AJ285:AM285"/>
    <mergeCell ref="AG286:AG287"/>
    <mergeCell ref="AH286:AH287"/>
    <mergeCell ref="AI286:AI287"/>
    <mergeCell ref="H288:H289"/>
    <mergeCell ref="G288:G289"/>
    <mergeCell ref="L290:O290"/>
    <mergeCell ref="P290:S290"/>
    <mergeCell ref="K288:K289"/>
    <mergeCell ref="L289:O289"/>
    <mergeCell ref="P289:S289"/>
    <mergeCell ref="I288:I289"/>
    <mergeCell ref="J288:J289"/>
    <mergeCell ref="AF291:AI291"/>
    <mergeCell ref="T289:W289"/>
    <mergeCell ref="AJ289:AM289"/>
    <mergeCell ref="T291:W291"/>
    <mergeCell ref="X289:AA289"/>
    <mergeCell ref="X290:AA290"/>
    <mergeCell ref="X291:AA291"/>
    <mergeCell ref="AB291:AE291"/>
    <mergeCell ref="AJ291:AM291"/>
    <mergeCell ref="AF289:AI289"/>
    <mergeCell ref="AN289:AQ289"/>
    <mergeCell ref="AB290:AE290"/>
    <mergeCell ref="AF290:AI290"/>
    <mergeCell ref="AJ290:AM290"/>
    <mergeCell ref="AN290:AQ290"/>
    <mergeCell ref="AB289:AE289"/>
    <mergeCell ref="AJ292:AM292"/>
    <mergeCell ref="X292:AA292"/>
    <mergeCell ref="AB292:AE292"/>
    <mergeCell ref="AF292:AI292"/>
    <mergeCell ref="AN291:AQ291"/>
    <mergeCell ref="T290:W290"/>
    <mergeCell ref="G292:K292"/>
    <mergeCell ref="L292:O292"/>
    <mergeCell ref="P292:S292"/>
    <mergeCell ref="T292:W292"/>
    <mergeCell ref="G291:K291"/>
    <mergeCell ref="L291:O291"/>
    <mergeCell ref="P291:S291"/>
    <mergeCell ref="AN292:AQ292"/>
    <mergeCell ref="A310:C310"/>
    <mergeCell ref="A311:C311"/>
    <mergeCell ref="AF311:AQ311"/>
    <mergeCell ref="AF304:AQ304"/>
    <mergeCell ref="A305:C305"/>
    <mergeCell ref="D305:AE306"/>
    <mergeCell ref="AF305:AQ305"/>
    <mergeCell ref="A306:C306"/>
    <mergeCell ref="A307:C307"/>
    <mergeCell ref="A308:C308"/>
    <mergeCell ref="AF308:AQ308"/>
    <mergeCell ref="A309:C309"/>
    <mergeCell ref="X314:AA314"/>
    <mergeCell ref="AB314:AE314"/>
    <mergeCell ref="AF314:AI314"/>
    <mergeCell ref="AJ314:AM314"/>
    <mergeCell ref="B313:C317"/>
    <mergeCell ref="D313:F314"/>
    <mergeCell ref="G313:K313"/>
    <mergeCell ref="J315:J317"/>
    <mergeCell ref="L313:AQ313"/>
    <mergeCell ref="T314:W314"/>
    <mergeCell ref="AN314:AQ314"/>
    <mergeCell ref="U316:U317"/>
    <mergeCell ref="V316:V317"/>
    <mergeCell ref="W316:W317"/>
    <mergeCell ref="X316:X317"/>
    <mergeCell ref="L314:O314"/>
    <mergeCell ref="P314:S314"/>
    <mergeCell ref="M316:M317"/>
    <mergeCell ref="N316:N317"/>
    <mergeCell ref="O316:O317"/>
    <mergeCell ref="P316:P317"/>
    <mergeCell ref="Q316:Q317"/>
    <mergeCell ref="L315:AQ315"/>
    <mergeCell ref="L316:L317"/>
    <mergeCell ref="D315:D317"/>
    <mergeCell ref="E315:E317"/>
    <mergeCell ref="F315:F317"/>
    <mergeCell ref="H315:H317"/>
    <mergeCell ref="G314:G317"/>
    <mergeCell ref="H314:K314"/>
    <mergeCell ref="I315:I317"/>
    <mergeCell ref="K315:K317"/>
    <mergeCell ref="R316:R317"/>
    <mergeCell ref="S316:S317"/>
    <mergeCell ref="T316:T317"/>
    <mergeCell ref="AG316:AG317"/>
    <mergeCell ref="Y316:Y317"/>
    <mergeCell ref="Z316:Z317"/>
    <mergeCell ref="AA316:AA317"/>
    <mergeCell ref="AB316:AB317"/>
    <mergeCell ref="AE316:AE317"/>
    <mergeCell ref="AF316:AF317"/>
    <mergeCell ref="AQ316:AQ317"/>
    <mergeCell ref="B318:C318"/>
    <mergeCell ref="D318:E318"/>
    <mergeCell ref="H318:K318"/>
    <mergeCell ref="L318:AQ318"/>
    <mergeCell ref="AK316:AK317"/>
    <mergeCell ref="AL316:AL317"/>
    <mergeCell ref="AM316:AM317"/>
    <mergeCell ref="AP316:AP317"/>
    <mergeCell ref="AN316:AN317"/>
    <mergeCell ref="AB329:AE329"/>
    <mergeCell ref="D328:D329"/>
    <mergeCell ref="E328:E329"/>
    <mergeCell ref="AO316:AO317"/>
    <mergeCell ref="AH316:AH317"/>
    <mergeCell ref="AI316:AI317"/>
    <mergeCell ref="AJ316:AJ317"/>
    <mergeCell ref="AC316:AC317"/>
    <mergeCell ref="AD316:AD317"/>
    <mergeCell ref="AJ329:AM329"/>
    <mergeCell ref="F328:F329"/>
    <mergeCell ref="T329:W329"/>
    <mergeCell ref="X329:AA329"/>
    <mergeCell ref="G328:G329"/>
    <mergeCell ref="H328:H329"/>
    <mergeCell ref="I328:I329"/>
    <mergeCell ref="J328:J329"/>
    <mergeCell ref="L329:O329"/>
    <mergeCell ref="P329:S329"/>
    <mergeCell ref="K330:K332"/>
    <mergeCell ref="L330:O330"/>
    <mergeCell ref="P330:S330"/>
    <mergeCell ref="K328:K329"/>
    <mergeCell ref="L331:L332"/>
    <mergeCell ref="M331:M332"/>
    <mergeCell ref="N331:N332"/>
    <mergeCell ref="O331:O332"/>
    <mergeCell ref="P331:P332"/>
    <mergeCell ref="Q331:Q332"/>
    <mergeCell ref="G330:G332"/>
    <mergeCell ref="H330:H332"/>
    <mergeCell ref="I330:I332"/>
    <mergeCell ref="J330:J332"/>
    <mergeCell ref="T330:W330"/>
    <mergeCell ref="W331:W332"/>
    <mergeCell ref="A330:C337"/>
    <mergeCell ref="D330:D332"/>
    <mergeCell ref="E330:E332"/>
    <mergeCell ref="F330:F332"/>
    <mergeCell ref="D333:D334"/>
    <mergeCell ref="D335:F337"/>
    <mergeCell ref="E333:E334"/>
    <mergeCell ref="F333:F334"/>
    <mergeCell ref="AD331:AD332"/>
    <mergeCell ref="AE331:AE332"/>
    <mergeCell ref="AB331:AB332"/>
    <mergeCell ref="T331:T332"/>
    <mergeCell ref="X331:X332"/>
    <mergeCell ref="AA331:AA332"/>
    <mergeCell ref="AI331:AI332"/>
    <mergeCell ref="AM331:AM332"/>
    <mergeCell ref="AJ330:AM330"/>
    <mergeCell ref="R331:R332"/>
    <mergeCell ref="S331:S332"/>
    <mergeCell ref="AB330:AE330"/>
    <mergeCell ref="AF330:AI330"/>
    <mergeCell ref="X330:AA330"/>
    <mergeCell ref="Y331:Y332"/>
    <mergeCell ref="Z331:Z332"/>
    <mergeCell ref="AQ331:AQ332"/>
    <mergeCell ref="AJ331:AJ332"/>
    <mergeCell ref="AK331:AK332"/>
    <mergeCell ref="AL331:AL332"/>
    <mergeCell ref="AN334:AQ334"/>
    <mergeCell ref="P334:S334"/>
    <mergeCell ref="T334:W334"/>
    <mergeCell ref="L334:O334"/>
    <mergeCell ref="X334:AA334"/>
    <mergeCell ref="G335:K335"/>
    <mergeCell ref="L335:O335"/>
    <mergeCell ref="K333:K334"/>
    <mergeCell ref="G336:K336"/>
    <mergeCell ref="L336:O336"/>
    <mergeCell ref="H333:H334"/>
    <mergeCell ref="G333:G334"/>
    <mergeCell ref="I333:I334"/>
    <mergeCell ref="J333:J334"/>
    <mergeCell ref="AF329:AI329"/>
    <mergeCell ref="AF309:AQ309"/>
    <mergeCell ref="AG331:AG332"/>
    <mergeCell ref="AH331:AH332"/>
    <mergeCell ref="AN330:AQ330"/>
    <mergeCell ref="AF331:AF332"/>
    <mergeCell ref="AN329:AQ329"/>
    <mergeCell ref="AO331:AO332"/>
    <mergeCell ref="AP331:AP332"/>
    <mergeCell ref="AN331:AN332"/>
    <mergeCell ref="P336:S336"/>
    <mergeCell ref="T336:W336"/>
    <mergeCell ref="X79:AA79"/>
    <mergeCell ref="AB336:AE336"/>
    <mergeCell ref="AB335:AE335"/>
    <mergeCell ref="P335:S335"/>
    <mergeCell ref="T335:W335"/>
    <mergeCell ref="AC331:AC332"/>
    <mergeCell ref="U331:U332"/>
    <mergeCell ref="V331:V332"/>
    <mergeCell ref="G337:K337"/>
    <mergeCell ref="L337:O337"/>
    <mergeCell ref="P337:S337"/>
    <mergeCell ref="T337:W337"/>
    <mergeCell ref="X337:AA337"/>
    <mergeCell ref="AB337:AE337"/>
    <mergeCell ref="AF334:AI334"/>
    <mergeCell ref="AJ334:AM334"/>
    <mergeCell ref="AF337:AI337"/>
    <mergeCell ref="AJ337:AM337"/>
    <mergeCell ref="AJ335:AM335"/>
    <mergeCell ref="X335:AA335"/>
    <mergeCell ref="AB334:AE334"/>
    <mergeCell ref="X336:AA336"/>
    <mergeCell ref="AF349:AQ349"/>
    <mergeCell ref="AN335:AQ335"/>
    <mergeCell ref="AF336:AI336"/>
    <mergeCell ref="AJ336:AM336"/>
    <mergeCell ref="AN336:AQ336"/>
    <mergeCell ref="AN337:AQ337"/>
    <mergeCell ref="AF335:AI335"/>
    <mergeCell ref="X84:AA84"/>
    <mergeCell ref="X83:AA83"/>
    <mergeCell ref="AQ80:AQ81"/>
    <mergeCell ref="AF10:AQ10"/>
    <mergeCell ref="AJ84:AM84"/>
    <mergeCell ref="AN84:AQ84"/>
    <mergeCell ref="AE80:AE81"/>
    <mergeCell ref="AC80:AC81"/>
    <mergeCell ref="AD80:AD81"/>
    <mergeCell ref="Y60:Y61"/>
    <mergeCell ref="AF79:AI79"/>
    <mergeCell ref="AF106:AQ106"/>
    <mergeCell ref="AF52:AQ52"/>
    <mergeCell ref="AJ79:AM79"/>
    <mergeCell ref="AJ85:AM85"/>
    <mergeCell ref="AN85:AQ85"/>
    <mergeCell ref="AF58:AI58"/>
    <mergeCell ref="AF86:AI86"/>
    <mergeCell ref="AI80:AI81"/>
    <mergeCell ref="AF78:AI78"/>
    <mergeCell ref="B283:C284"/>
    <mergeCell ref="B328:C329"/>
    <mergeCell ref="B77:C78"/>
    <mergeCell ref="B136:C137"/>
    <mergeCell ref="B187:C188"/>
    <mergeCell ref="B237:C238"/>
    <mergeCell ref="A105:C105"/>
    <mergeCell ref="A106:C106"/>
    <mergeCell ref="A107:C107"/>
    <mergeCell ref="A313:A317"/>
  </mergeCells>
  <printOptions horizontalCentered="1"/>
  <pageMargins left="0.1968503937007874" right="0.1968503937007874" top="0.5905511811023623" bottom="0.3937007874015748" header="0" footer="0"/>
  <pageSetup horizontalDpi="600" verticalDpi="600" orientation="landscape" paperSize="9" scale="50" r:id="rId3"/>
  <rowBreaks count="6" manualBreakCount="6">
    <brk id="45" max="42" man="1"/>
    <brk id="98" max="42" man="1"/>
    <brk id="157" max="42" man="1"/>
    <brk id="208" max="42" man="1"/>
    <brk id="258" max="42" man="1"/>
    <brk id="304" max="4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9"/>
  <sheetViews>
    <sheetView view="pageBreakPreview" zoomScaleSheetLayoutView="100" zoomScalePageLayoutView="0" workbookViewId="0" topLeftCell="A1">
      <selection activeCell="B29" sqref="B29"/>
    </sheetView>
  </sheetViews>
  <sheetFormatPr defaultColWidth="9.125" defaultRowHeight="12.75"/>
  <cols>
    <col min="1" max="1" width="4.875" style="1" customWidth="1"/>
    <col min="2" max="2" width="51.50390625" style="1" customWidth="1"/>
    <col min="3" max="6" width="9.125" style="10" customWidth="1"/>
    <col min="7" max="7" width="14.625" style="217" customWidth="1"/>
    <col min="8" max="16384" width="9.125" style="1" customWidth="1"/>
  </cols>
  <sheetData>
    <row r="1" spans="1:7" ht="15">
      <c r="A1" s="9"/>
      <c r="B1" s="3" t="s">
        <v>69</v>
      </c>
      <c r="C1" s="4" t="s">
        <v>127</v>
      </c>
      <c r="D1" s="9"/>
      <c r="E1" s="215"/>
      <c r="F1" s="215"/>
      <c r="G1" s="216"/>
    </row>
    <row r="2" spans="1:12" ht="15">
      <c r="A2" s="9"/>
      <c r="B2" s="3" t="s">
        <v>70</v>
      </c>
      <c r="C2" s="21" t="s">
        <v>79</v>
      </c>
      <c r="D2" s="9"/>
      <c r="E2" s="215"/>
      <c r="F2" s="215"/>
      <c r="G2" s="216"/>
      <c r="K2" s="4"/>
      <c r="L2" s="5"/>
    </row>
    <row r="3" spans="1:12" ht="15">
      <c r="A3" s="9"/>
      <c r="B3" s="3" t="s">
        <v>71</v>
      </c>
      <c r="C3" s="21" t="s">
        <v>153</v>
      </c>
      <c r="D3" s="9"/>
      <c r="E3" s="215"/>
      <c r="F3" s="215"/>
      <c r="G3" s="216"/>
      <c r="K3" s="4"/>
      <c r="L3" s="5"/>
    </row>
    <row r="4" spans="1:12" ht="33" customHeight="1">
      <c r="A4" s="9"/>
      <c r="B4" s="3"/>
      <c r="C4" s="257" t="s">
        <v>154</v>
      </c>
      <c r="D4" s="257"/>
      <c r="E4" s="257"/>
      <c r="F4" s="257"/>
      <c r="G4" s="257"/>
      <c r="K4" s="4"/>
      <c r="L4" s="5"/>
    </row>
    <row r="5" spans="1:12" ht="15">
      <c r="A5" s="9"/>
      <c r="B5" s="3"/>
      <c r="C5" s="21" t="s">
        <v>155</v>
      </c>
      <c r="D5" s="9"/>
      <c r="E5" s="215"/>
      <c r="F5" s="215"/>
      <c r="G5" s="216"/>
      <c r="K5" s="4"/>
      <c r="L5" s="5"/>
    </row>
    <row r="6" spans="1:12" ht="30" customHeight="1">
      <c r="A6" s="9"/>
      <c r="B6" s="3"/>
      <c r="C6" s="257" t="s">
        <v>156</v>
      </c>
      <c r="D6" s="257"/>
      <c r="E6" s="257"/>
      <c r="F6" s="257"/>
      <c r="G6" s="257"/>
      <c r="K6" s="4"/>
      <c r="L6" s="5"/>
    </row>
    <row r="7" spans="1:12" ht="15">
      <c r="A7" s="9"/>
      <c r="B7" s="3" t="s">
        <v>72</v>
      </c>
      <c r="C7" s="21" t="s">
        <v>158</v>
      </c>
      <c r="D7" s="9"/>
      <c r="E7" s="215"/>
      <c r="F7" s="215"/>
      <c r="G7" s="216"/>
      <c r="K7" s="4"/>
      <c r="L7" s="5"/>
    </row>
    <row r="8" spans="1:12" ht="15">
      <c r="A8" s="9"/>
      <c r="B8" s="3" t="s">
        <v>75</v>
      </c>
      <c r="C8" s="21" t="s">
        <v>157</v>
      </c>
      <c r="D8" s="9"/>
      <c r="E8" s="215"/>
      <c r="F8" s="215"/>
      <c r="G8" s="216"/>
      <c r="K8" s="4"/>
      <c r="L8" s="5"/>
    </row>
    <row r="9" spans="1:12" ht="15">
      <c r="A9" s="9"/>
      <c r="B9" s="3" t="s">
        <v>159</v>
      </c>
      <c r="C9" s="8" t="s">
        <v>208</v>
      </c>
      <c r="D9" s="9"/>
      <c r="E9" s="215"/>
      <c r="F9" s="215"/>
      <c r="G9" s="216"/>
      <c r="K9" s="4"/>
      <c r="L9" s="5"/>
    </row>
    <row r="10" spans="1:12" ht="15">
      <c r="A10" s="9"/>
      <c r="B10" s="3" t="s">
        <v>76</v>
      </c>
      <c r="C10" s="8" t="s">
        <v>209</v>
      </c>
      <c r="D10" s="215"/>
      <c r="E10" s="215"/>
      <c r="F10" s="215"/>
      <c r="G10" s="216"/>
      <c r="K10" s="4"/>
      <c r="L10" s="5"/>
    </row>
    <row r="11" spans="1:12" ht="15">
      <c r="A11" s="9"/>
      <c r="B11" s="9"/>
      <c r="C11" s="215"/>
      <c r="D11" s="215"/>
      <c r="E11" s="215"/>
      <c r="F11" s="215"/>
      <c r="G11" s="216"/>
      <c r="K11" s="4"/>
      <c r="L11" s="5"/>
    </row>
    <row r="12" spans="11:12" ht="15">
      <c r="K12" s="4"/>
      <c r="L12" s="5"/>
    </row>
    <row r="13" spans="1:12" ht="15">
      <c r="A13" s="218" t="s">
        <v>160</v>
      </c>
      <c r="B13" s="218" t="s">
        <v>161</v>
      </c>
      <c r="C13" s="219" t="s">
        <v>162</v>
      </c>
      <c r="D13" s="219" t="s">
        <v>163</v>
      </c>
      <c r="E13" s="219" t="s">
        <v>164</v>
      </c>
      <c r="F13" s="219" t="s">
        <v>165</v>
      </c>
      <c r="G13" s="219" t="s">
        <v>166</v>
      </c>
      <c r="K13" s="4"/>
      <c r="L13" s="5"/>
    </row>
    <row r="14" spans="1:12" ht="17.25">
      <c r="A14" s="220" t="s">
        <v>20</v>
      </c>
      <c r="B14" s="221" t="s">
        <v>206</v>
      </c>
      <c r="C14" s="222">
        <v>30</v>
      </c>
      <c r="D14" s="222"/>
      <c r="E14" s="222"/>
      <c r="F14" s="222"/>
      <c r="G14" s="222">
        <v>4</v>
      </c>
      <c r="K14" s="4"/>
      <c r="L14" s="5"/>
    </row>
    <row r="15" spans="1:12" ht="15">
      <c r="A15" s="220" t="s">
        <v>21</v>
      </c>
      <c r="B15" s="221" t="s">
        <v>80</v>
      </c>
      <c r="C15" s="223">
        <v>30</v>
      </c>
      <c r="D15" s="222">
        <v>30</v>
      </c>
      <c r="E15" s="222"/>
      <c r="F15" s="222"/>
      <c r="G15" s="222">
        <v>9</v>
      </c>
      <c r="K15" s="4"/>
      <c r="L15" s="5"/>
    </row>
    <row r="16" spans="1:12" ht="15">
      <c r="A16" s="220" t="s">
        <v>22</v>
      </c>
      <c r="B16" s="221" t="s">
        <v>85</v>
      </c>
      <c r="C16" s="223">
        <v>10</v>
      </c>
      <c r="D16" s="222"/>
      <c r="E16" s="222">
        <v>20</v>
      </c>
      <c r="F16" s="222"/>
      <c r="G16" s="222">
        <v>6</v>
      </c>
      <c r="K16" s="4"/>
      <c r="L16" s="5"/>
    </row>
    <row r="17" spans="1:12" ht="15">
      <c r="A17" s="220" t="s">
        <v>23</v>
      </c>
      <c r="B17" s="224" t="s">
        <v>87</v>
      </c>
      <c r="C17" s="222">
        <v>10</v>
      </c>
      <c r="D17" s="222"/>
      <c r="E17" s="222"/>
      <c r="F17" s="222"/>
      <c r="G17" s="222">
        <v>2</v>
      </c>
      <c r="K17" s="4"/>
      <c r="L17" s="5"/>
    </row>
    <row r="18" spans="1:12" ht="15">
      <c r="A18" s="220" t="s">
        <v>24</v>
      </c>
      <c r="B18" s="224" t="s">
        <v>167</v>
      </c>
      <c r="C18" s="222">
        <v>5</v>
      </c>
      <c r="D18" s="222"/>
      <c r="E18" s="222"/>
      <c r="F18" s="222"/>
      <c r="G18" s="222">
        <v>1</v>
      </c>
      <c r="K18" s="4"/>
      <c r="L18" s="5"/>
    </row>
    <row r="19" spans="1:12" ht="15">
      <c r="A19" s="220" t="s">
        <v>46</v>
      </c>
      <c r="B19" s="224" t="s">
        <v>98</v>
      </c>
      <c r="C19" s="222">
        <v>5</v>
      </c>
      <c r="D19" s="222">
        <v>5</v>
      </c>
      <c r="E19" s="222"/>
      <c r="F19" s="222"/>
      <c r="G19" s="222">
        <v>4</v>
      </c>
      <c r="K19" s="4"/>
      <c r="L19" s="5"/>
    </row>
    <row r="20" spans="1:7" ht="15">
      <c r="A20" s="218"/>
      <c r="B20" s="225" t="s">
        <v>168</v>
      </c>
      <c r="C20" s="219">
        <f>SUM(C14:C19)</f>
        <v>90</v>
      </c>
      <c r="D20" s="219">
        <f>SUM(D14:D19)</f>
        <v>35</v>
      </c>
      <c r="E20" s="219">
        <f>SUM(E14:E19)</f>
        <v>20</v>
      </c>
      <c r="F20" s="219">
        <f>SUM(F14:F19)</f>
        <v>0</v>
      </c>
      <c r="G20" s="219">
        <f>SUM(G14:G19)</f>
        <v>26</v>
      </c>
    </row>
    <row r="21" spans="1:7" ht="15">
      <c r="A21" s="218"/>
      <c r="B21" s="218"/>
      <c r="C21" s="421">
        <f>SUM(C20:F20)</f>
        <v>145</v>
      </c>
      <c r="D21" s="421"/>
      <c r="E21" s="421"/>
      <c r="F21" s="421"/>
      <c r="G21" s="219"/>
    </row>
    <row r="22" spans="1:7" ht="15">
      <c r="A22" s="226" t="s">
        <v>160</v>
      </c>
      <c r="B22" s="226" t="s">
        <v>169</v>
      </c>
      <c r="C22" s="227" t="s">
        <v>162</v>
      </c>
      <c r="D22" s="227" t="s">
        <v>163</v>
      </c>
      <c r="E22" s="227" t="s">
        <v>164</v>
      </c>
      <c r="F22" s="227" t="s">
        <v>165</v>
      </c>
      <c r="G22" s="227" t="s">
        <v>166</v>
      </c>
    </row>
    <row r="23" spans="1:7" ht="15">
      <c r="A23" s="228" t="s">
        <v>20</v>
      </c>
      <c r="B23" s="229" t="s">
        <v>80</v>
      </c>
      <c r="C23" s="223">
        <v>15</v>
      </c>
      <c r="D23" s="230">
        <v>15</v>
      </c>
      <c r="E23" s="230"/>
      <c r="F23" s="230"/>
      <c r="G23" s="230">
        <v>7</v>
      </c>
    </row>
    <row r="24" spans="1:7" ht="15">
      <c r="A24" s="228" t="s">
        <v>21</v>
      </c>
      <c r="B24" s="229" t="s">
        <v>81</v>
      </c>
      <c r="C24" s="223">
        <v>15</v>
      </c>
      <c r="D24" s="230">
        <v>15</v>
      </c>
      <c r="E24" s="230"/>
      <c r="F24" s="230"/>
      <c r="G24" s="230">
        <v>5</v>
      </c>
    </row>
    <row r="25" spans="1:7" ht="30.75">
      <c r="A25" s="228" t="s">
        <v>22</v>
      </c>
      <c r="B25" s="231" t="s">
        <v>213</v>
      </c>
      <c r="C25" s="230">
        <v>30</v>
      </c>
      <c r="D25" s="230">
        <v>10</v>
      </c>
      <c r="E25" s="230"/>
      <c r="F25" s="230"/>
      <c r="G25" s="230">
        <v>6</v>
      </c>
    </row>
    <row r="26" spans="1:7" ht="15">
      <c r="A26" s="228" t="s">
        <v>23</v>
      </c>
      <c r="B26" s="232" t="s">
        <v>86</v>
      </c>
      <c r="C26" s="223">
        <v>15</v>
      </c>
      <c r="D26" s="230"/>
      <c r="E26" s="230"/>
      <c r="F26" s="230">
        <v>30</v>
      </c>
      <c r="G26" s="230">
        <v>6</v>
      </c>
    </row>
    <row r="27" spans="1:7" ht="15">
      <c r="A27" s="228" t="s">
        <v>24</v>
      </c>
      <c r="B27" s="233" t="s">
        <v>87</v>
      </c>
      <c r="C27" s="230"/>
      <c r="D27" s="230"/>
      <c r="E27" s="230">
        <v>20</v>
      </c>
      <c r="F27" s="230"/>
      <c r="G27" s="230">
        <v>2</v>
      </c>
    </row>
    <row r="28" spans="1:7" ht="15">
      <c r="A28" s="228"/>
      <c r="B28" s="234" t="s">
        <v>168</v>
      </c>
      <c r="C28" s="11">
        <f>SUM(C23:C27)</f>
        <v>75</v>
      </c>
      <c r="D28" s="11">
        <f>SUM(D23:D27)</f>
        <v>40</v>
      </c>
      <c r="E28" s="11">
        <f>SUM(E23:E27)</f>
        <v>20</v>
      </c>
      <c r="F28" s="11">
        <f>SUM(F23:F27)</f>
        <v>30</v>
      </c>
      <c r="G28" s="11">
        <f>SUM(G23:G27)</f>
        <v>26</v>
      </c>
    </row>
    <row r="29" spans="1:7" ht="15">
      <c r="A29" s="228"/>
      <c r="B29" s="235"/>
      <c r="C29" s="420">
        <f>SUM(C28:F28)</f>
        <v>165</v>
      </c>
      <c r="D29" s="420"/>
      <c r="E29" s="420"/>
      <c r="F29" s="420"/>
      <c r="G29" s="11"/>
    </row>
    <row r="30" spans="1:7" ht="15">
      <c r="A30" s="218" t="s">
        <v>160</v>
      </c>
      <c r="B30" s="218" t="s">
        <v>170</v>
      </c>
      <c r="C30" s="219" t="s">
        <v>162</v>
      </c>
      <c r="D30" s="219" t="s">
        <v>163</v>
      </c>
      <c r="E30" s="219" t="s">
        <v>164</v>
      </c>
      <c r="F30" s="219" t="s">
        <v>165</v>
      </c>
      <c r="G30" s="219" t="s">
        <v>166</v>
      </c>
    </row>
    <row r="31" spans="1:7" ht="17.25">
      <c r="A31" s="220" t="s">
        <v>20</v>
      </c>
      <c r="B31" s="221" t="s">
        <v>207</v>
      </c>
      <c r="C31" s="222"/>
      <c r="D31" s="222"/>
      <c r="E31" s="222">
        <v>15</v>
      </c>
      <c r="F31" s="222"/>
      <c r="G31" s="219">
        <v>1</v>
      </c>
    </row>
    <row r="32" spans="1:7" ht="15">
      <c r="A32" s="220" t="s">
        <v>21</v>
      </c>
      <c r="B32" s="221" t="s">
        <v>80</v>
      </c>
      <c r="C32" s="223">
        <v>15</v>
      </c>
      <c r="D32" s="222">
        <v>15</v>
      </c>
      <c r="E32" s="222"/>
      <c r="F32" s="222"/>
      <c r="G32" s="219">
        <v>4</v>
      </c>
    </row>
    <row r="33" spans="1:7" ht="15">
      <c r="A33" s="220" t="s">
        <v>22</v>
      </c>
      <c r="B33" s="221" t="s">
        <v>81</v>
      </c>
      <c r="C33" s="223">
        <v>15</v>
      </c>
      <c r="D33" s="222"/>
      <c r="E33" s="222">
        <v>15</v>
      </c>
      <c r="F33" s="222"/>
      <c r="G33" s="219">
        <v>5</v>
      </c>
    </row>
    <row r="34" spans="1:7" ht="30.75">
      <c r="A34" s="220" t="s">
        <v>23</v>
      </c>
      <c r="B34" s="236" t="s">
        <v>181</v>
      </c>
      <c r="C34" s="223">
        <v>10</v>
      </c>
      <c r="D34" s="222">
        <v>10</v>
      </c>
      <c r="E34" s="222">
        <v>20</v>
      </c>
      <c r="F34" s="222"/>
      <c r="G34" s="219">
        <v>5</v>
      </c>
    </row>
    <row r="35" spans="1:7" ht="15">
      <c r="A35" s="220" t="s">
        <v>24</v>
      </c>
      <c r="B35" s="236" t="s">
        <v>83</v>
      </c>
      <c r="C35" s="222">
        <v>10</v>
      </c>
      <c r="D35" s="222">
        <v>5</v>
      </c>
      <c r="E35" s="222"/>
      <c r="F35" s="222"/>
      <c r="G35" s="219">
        <v>2</v>
      </c>
    </row>
    <row r="36" spans="1:7" ht="15">
      <c r="A36" s="220" t="s">
        <v>46</v>
      </c>
      <c r="B36" s="237" t="s">
        <v>99</v>
      </c>
      <c r="C36" s="222">
        <v>10</v>
      </c>
      <c r="D36" s="222"/>
      <c r="E36" s="222"/>
      <c r="F36" s="222"/>
      <c r="G36" s="219">
        <v>2</v>
      </c>
    </row>
    <row r="37" spans="1:7" ht="15">
      <c r="A37" s="220" t="s">
        <v>47</v>
      </c>
      <c r="B37" s="237" t="s">
        <v>100</v>
      </c>
      <c r="C37" s="222">
        <v>20</v>
      </c>
      <c r="D37" s="222"/>
      <c r="E37" s="222">
        <v>20</v>
      </c>
      <c r="F37" s="222"/>
      <c r="G37" s="219">
        <v>5</v>
      </c>
    </row>
    <row r="38" spans="1:7" ht="15">
      <c r="A38" s="220" t="s">
        <v>48</v>
      </c>
      <c r="B38" s="237" t="s">
        <v>101</v>
      </c>
      <c r="C38" s="222">
        <v>20</v>
      </c>
      <c r="D38" s="222"/>
      <c r="E38" s="222"/>
      <c r="F38" s="222"/>
      <c r="G38" s="219">
        <v>2</v>
      </c>
    </row>
    <row r="39" spans="1:7" ht="15">
      <c r="A39" s="218"/>
      <c r="B39" s="225" t="s">
        <v>168</v>
      </c>
      <c r="C39" s="219">
        <f>SUM(C31:C38)</f>
        <v>100</v>
      </c>
      <c r="D39" s="219">
        <f>SUM(D31:D38)</f>
        <v>30</v>
      </c>
      <c r="E39" s="219">
        <f>SUM(E31:E38)</f>
        <v>70</v>
      </c>
      <c r="F39" s="219">
        <f>SUM(F31:F38)</f>
        <v>0</v>
      </c>
      <c r="G39" s="219">
        <f>SUM(G31:G38)</f>
        <v>26</v>
      </c>
    </row>
    <row r="40" spans="1:7" ht="15">
      <c r="A40" s="218"/>
      <c r="B40" s="218"/>
      <c r="C40" s="421">
        <f>SUM(C39:F39)</f>
        <v>200</v>
      </c>
      <c r="D40" s="421"/>
      <c r="E40" s="421"/>
      <c r="F40" s="421"/>
      <c r="G40" s="219"/>
    </row>
    <row r="41" spans="1:7" ht="15">
      <c r="A41" s="226" t="s">
        <v>160</v>
      </c>
      <c r="B41" s="226" t="s">
        <v>171</v>
      </c>
      <c r="C41" s="227" t="s">
        <v>162</v>
      </c>
      <c r="D41" s="227" t="s">
        <v>163</v>
      </c>
      <c r="E41" s="227" t="s">
        <v>164</v>
      </c>
      <c r="F41" s="227" t="s">
        <v>165</v>
      </c>
      <c r="G41" s="227" t="s">
        <v>166</v>
      </c>
    </row>
    <row r="42" spans="1:7" ht="17.25">
      <c r="A42" s="228" t="s">
        <v>20</v>
      </c>
      <c r="B42" s="232" t="s">
        <v>207</v>
      </c>
      <c r="C42" s="230"/>
      <c r="D42" s="230"/>
      <c r="E42" s="230">
        <v>15</v>
      </c>
      <c r="F42" s="230"/>
      <c r="G42" s="227">
        <v>1</v>
      </c>
    </row>
    <row r="43" spans="1:7" ht="17.25">
      <c r="A43" s="228" t="s">
        <v>21</v>
      </c>
      <c r="B43" s="232" t="s">
        <v>206</v>
      </c>
      <c r="C43" s="230">
        <v>30</v>
      </c>
      <c r="D43" s="230"/>
      <c r="E43" s="7"/>
      <c r="F43" s="7"/>
      <c r="G43" s="11">
        <v>2</v>
      </c>
    </row>
    <row r="44" spans="1:7" ht="30.75">
      <c r="A44" s="228" t="s">
        <v>22</v>
      </c>
      <c r="B44" s="6" t="s">
        <v>181</v>
      </c>
      <c r="C44" s="230"/>
      <c r="D44" s="230"/>
      <c r="E44" s="230">
        <v>10</v>
      </c>
      <c r="F44" s="7"/>
      <c r="G44" s="11">
        <v>2</v>
      </c>
    </row>
    <row r="45" spans="1:7" ht="15">
      <c r="A45" s="228" t="s">
        <v>23</v>
      </c>
      <c r="B45" s="6" t="s">
        <v>83</v>
      </c>
      <c r="C45" s="230"/>
      <c r="D45" s="230"/>
      <c r="E45" s="230">
        <v>5</v>
      </c>
      <c r="F45" s="230"/>
      <c r="G45" s="227">
        <v>1</v>
      </c>
    </row>
    <row r="46" spans="1:7" ht="15">
      <c r="A46" s="228" t="s">
        <v>24</v>
      </c>
      <c r="B46" s="64" t="s">
        <v>84</v>
      </c>
      <c r="C46" s="71">
        <v>10</v>
      </c>
      <c r="D46" s="230">
        <v>5</v>
      </c>
      <c r="E46" s="230"/>
      <c r="F46" s="230"/>
      <c r="G46" s="227">
        <v>3</v>
      </c>
    </row>
    <row r="47" spans="1:7" ht="15">
      <c r="A47" s="235" t="s">
        <v>46</v>
      </c>
      <c r="B47" s="64" t="s">
        <v>111</v>
      </c>
      <c r="C47" s="71">
        <v>10</v>
      </c>
      <c r="D47" s="230"/>
      <c r="E47" s="230">
        <v>10</v>
      </c>
      <c r="F47" s="230"/>
      <c r="G47" s="227">
        <v>4</v>
      </c>
    </row>
    <row r="48" spans="1:7" ht="15">
      <c r="A48" s="228" t="s">
        <v>47</v>
      </c>
      <c r="B48" s="177" t="s">
        <v>96</v>
      </c>
      <c r="C48" s="230">
        <v>10</v>
      </c>
      <c r="D48" s="230">
        <v>5</v>
      </c>
      <c r="E48" s="230"/>
      <c r="F48" s="230"/>
      <c r="G48" s="227">
        <v>4</v>
      </c>
    </row>
    <row r="49" spans="1:7" ht="15">
      <c r="A49" s="228" t="s">
        <v>48</v>
      </c>
      <c r="B49" s="64" t="s">
        <v>99</v>
      </c>
      <c r="C49" s="256">
        <v>25</v>
      </c>
      <c r="D49" s="230">
        <v>10</v>
      </c>
      <c r="E49" s="230">
        <v>20</v>
      </c>
      <c r="F49" s="230"/>
      <c r="G49" s="227">
        <v>6</v>
      </c>
    </row>
    <row r="50" spans="1:7" ht="15">
      <c r="A50" s="235" t="s">
        <v>49</v>
      </c>
      <c r="B50" s="64" t="s">
        <v>101</v>
      </c>
      <c r="C50" s="71"/>
      <c r="D50" s="230"/>
      <c r="E50" s="230">
        <v>25</v>
      </c>
      <c r="F50" s="230"/>
      <c r="G50" s="227">
        <v>3</v>
      </c>
    </row>
    <row r="51" spans="1:7" ht="15">
      <c r="A51" s="235"/>
      <c r="B51" s="238" t="s">
        <v>168</v>
      </c>
      <c r="C51" s="11">
        <f>SUM(C42:C50)</f>
        <v>85</v>
      </c>
      <c r="D51" s="11">
        <f>SUM(D42:D50)</f>
        <v>20</v>
      </c>
      <c r="E51" s="11">
        <f>SUM(E42:E50)</f>
        <v>85</v>
      </c>
      <c r="F51" s="11">
        <f>SUM(F42:F50)</f>
        <v>0</v>
      </c>
      <c r="G51" s="11">
        <f>SUM(G42:G50)</f>
        <v>26</v>
      </c>
    </row>
    <row r="52" spans="1:7" ht="15">
      <c r="A52" s="235"/>
      <c r="B52" s="235"/>
      <c r="C52" s="420">
        <f>SUM(C51:F51)</f>
        <v>190</v>
      </c>
      <c r="D52" s="420"/>
      <c r="E52" s="420"/>
      <c r="F52" s="420"/>
      <c r="G52" s="11"/>
    </row>
    <row r="53" spans="1:7" ht="15">
      <c r="A53" s="218" t="s">
        <v>160</v>
      </c>
      <c r="B53" s="239" t="s">
        <v>182</v>
      </c>
      <c r="C53" s="219" t="s">
        <v>162</v>
      </c>
      <c r="D53" s="219" t="s">
        <v>163</v>
      </c>
      <c r="E53" s="219" t="s">
        <v>164</v>
      </c>
      <c r="F53" s="219" t="s">
        <v>165</v>
      </c>
      <c r="G53" s="219" t="s">
        <v>166</v>
      </c>
    </row>
    <row r="54" spans="1:7" ht="17.25">
      <c r="A54" s="220" t="s">
        <v>20</v>
      </c>
      <c r="B54" s="221" t="s">
        <v>207</v>
      </c>
      <c r="C54" s="222"/>
      <c r="D54" s="222"/>
      <c r="E54" s="222">
        <v>15</v>
      </c>
      <c r="F54" s="222"/>
      <c r="G54" s="219">
        <v>1</v>
      </c>
    </row>
    <row r="55" spans="1:7" ht="15">
      <c r="A55" s="220" t="s">
        <v>21</v>
      </c>
      <c r="B55" s="237" t="s">
        <v>84</v>
      </c>
      <c r="C55" s="222"/>
      <c r="D55" s="222"/>
      <c r="E55" s="222">
        <v>10</v>
      </c>
      <c r="F55" s="222"/>
      <c r="G55" s="219">
        <v>1</v>
      </c>
    </row>
    <row r="56" spans="1:7" ht="15">
      <c r="A56" s="220" t="s">
        <v>22</v>
      </c>
      <c r="B56" s="237" t="s">
        <v>111</v>
      </c>
      <c r="C56" s="240"/>
      <c r="D56" s="222"/>
      <c r="E56" s="222">
        <v>10</v>
      </c>
      <c r="F56" s="222"/>
      <c r="G56" s="219">
        <v>2</v>
      </c>
    </row>
    <row r="57" spans="1:7" ht="15">
      <c r="A57" s="220" t="s">
        <v>23</v>
      </c>
      <c r="B57" s="237" t="s">
        <v>96</v>
      </c>
      <c r="C57" s="256">
        <v>15</v>
      </c>
      <c r="D57" s="222">
        <v>10</v>
      </c>
      <c r="E57" s="222">
        <v>10</v>
      </c>
      <c r="F57" s="222">
        <v>10</v>
      </c>
      <c r="G57" s="219">
        <v>7</v>
      </c>
    </row>
    <row r="58" spans="1:7" ht="15">
      <c r="A58" s="220" t="s">
        <v>24</v>
      </c>
      <c r="B58" s="241" t="s">
        <v>97</v>
      </c>
      <c r="C58" s="240"/>
      <c r="D58" s="222"/>
      <c r="E58" s="222">
        <v>10</v>
      </c>
      <c r="F58" s="222"/>
      <c r="G58" s="219">
        <v>1</v>
      </c>
    </row>
    <row r="59" spans="1:7" ht="15">
      <c r="A59" s="220" t="s">
        <v>46</v>
      </c>
      <c r="B59" s="237" t="s">
        <v>102</v>
      </c>
      <c r="C59" s="223">
        <v>15</v>
      </c>
      <c r="D59" s="222">
        <v>10</v>
      </c>
      <c r="E59" s="222"/>
      <c r="F59" s="222"/>
      <c r="G59" s="219">
        <v>4</v>
      </c>
    </row>
    <row r="60" spans="1:7" ht="15">
      <c r="A60" s="220" t="s">
        <v>47</v>
      </c>
      <c r="B60" s="237" t="s">
        <v>110</v>
      </c>
      <c r="C60" s="222">
        <v>20</v>
      </c>
      <c r="D60" s="222">
        <v>10</v>
      </c>
      <c r="E60" s="222"/>
      <c r="F60" s="222"/>
      <c r="G60" s="219">
        <v>3</v>
      </c>
    </row>
    <row r="61" spans="1:7" ht="15">
      <c r="A61" s="220" t="s">
        <v>48</v>
      </c>
      <c r="B61" s="237" t="s">
        <v>112</v>
      </c>
      <c r="C61" s="222">
        <v>10</v>
      </c>
      <c r="D61" s="222"/>
      <c r="E61" s="222">
        <v>5</v>
      </c>
      <c r="F61" s="222"/>
      <c r="G61" s="219">
        <v>2</v>
      </c>
    </row>
    <row r="62" spans="1:7" ht="15">
      <c r="A62" s="220" t="s">
        <v>49</v>
      </c>
      <c r="B62" s="242" t="s">
        <v>114</v>
      </c>
      <c r="C62" s="222">
        <v>10</v>
      </c>
      <c r="D62" s="222"/>
      <c r="E62" s="222">
        <v>10</v>
      </c>
      <c r="F62" s="222"/>
      <c r="G62" s="219">
        <v>2</v>
      </c>
    </row>
    <row r="63" spans="1:7" ht="15">
      <c r="A63" s="220" t="s">
        <v>50</v>
      </c>
      <c r="B63" s="237" t="s">
        <v>115</v>
      </c>
      <c r="C63" s="222">
        <v>15</v>
      </c>
      <c r="D63" s="222"/>
      <c r="E63" s="222">
        <v>5</v>
      </c>
      <c r="F63" s="222"/>
      <c r="G63" s="219">
        <v>4</v>
      </c>
    </row>
    <row r="64" spans="1:7" ht="15">
      <c r="A64" s="218"/>
      <c r="B64" s="225" t="s">
        <v>168</v>
      </c>
      <c r="C64" s="219">
        <f>SUM(C54:C63)</f>
        <v>85</v>
      </c>
      <c r="D64" s="219">
        <f>SUM(D54:D63)</f>
        <v>30</v>
      </c>
      <c r="E64" s="219">
        <f>SUM(E54:E63)</f>
        <v>75</v>
      </c>
      <c r="F64" s="219">
        <f>SUM(F54:F63)</f>
        <v>10</v>
      </c>
      <c r="G64" s="219">
        <f>SUM(G54:G63)</f>
        <v>27</v>
      </c>
    </row>
    <row r="65" spans="1:7" ht="15">
      <c r="A65" s="218"/>
      <c r="B65" s="218"/>
      <c r="C65" s="421">
        <f>SUM(C64:F64)</f>
        <v>200</v>
      </c>
      <c r="D65" s="421"/>
      <c r="E65" s="421"/>
      <c r="F65" s="421"/>
      <c r="G65" s="219"/>
    </row>
    <row r="66" spans="1:7" ht="15">
      <c r="A66" s="226" t="s">
        <v>160</v>
      </c>
      <c r="B66" s="243" t="s">
        <v>172</v>
      </c>
      <c r="C66" s="227" t="s">
        <v>162</v>
      </c>
      <c r="D66" s="227" t="s">
        <v>163</v>
      </c>
      <c r="E66" s="227" t="s">
        <v>164</v>
      </c>
      <c r="F66" s="227" t="s">
        <v>165</v>
      </c>
      <c r="G66" s="227" t="s">
        <v>166</v>
      </c>
    </row>
    <row r="67" spans="1:7" ht="17.25">
      <c r="A67" s="228" t="s">
        <v>20</v>
      </c>
      <c r="B67" s="232" t="s">
        <v>207</v>
      </c>
      <c r="C67" s="7"/>
      <c r="D67" s="7"/>
      <c r="E67" s="7">
        <v>15</v>
      </c>
      <c r="F67" s="7"/>
      <c r="G67" s="11">
        <v>1</v>
      </c>
    </row>
    <row r="68" spans="1:7" ht="15">
      <c r="A68" s="228" t="s">
        <v>21</v>
      </c>
      <c r="B68" s="168" t="s">
        <v>96</v>
      </c>
      <c r="C68" s="7"/>
      <c r="D68" s="7"/>
      <c r="E68" s="7">
        <v>10</v>
      </c>
      <c r="F68" s="7">
        <v>10</v>
      </c>
      <c r="G68" s="11">
        <v>3</v>
      </c>
    </row>
    <row r="69" spans="1:7" ht="15">
      <c r="A69" s="228" t="s">
        <v>22</v>
      </c>
      <c r="B69" s="168" t="s">
        <v>102</v>
      </c>
      <c r="C69" s="230">
        <v>10</v>
      </c>
      <c r="D69" s="7"/>
      <c r="E69" s="7">
        <v>20</v>
      </c>
      <c r="F69" s="7"/>
      <c r="G69" s="11">
        <v>2</v>
      </c>
    </row>
    <row r="70" spans="1:7" ht="15">
      <c r="A70" s="228" t="s">
        <v>23</v>
      </c>
      <c r="B70" s="168" t="s">
        <v>103</v>
      </c>
      <c r="C70" s="230">
        <v>5</v>
      </c>
      <c r="D70" s="7"/>
      <c r="E70" s="7">
        <v>5</v>
      </c>
      <c r="F70" s="7"/>
      <c r="G70" s="11">
        <v>2</v>
      </c>
    </row>
    <row r="71" spans="1:7" ht="15">
      <c r="A71" s="228" t="s">
        <v>24</v>
      </c>
      <c r="B71" s="168" t="s">
        <v>109</v>
      </c>
      <c r="C71" s="244">
        <v>20</v>
      </c>
      <c r="D71" s="7"/>
      <c r="E71" s="7"/>
      <c r="F71" s="7"/>
      <c r="G71" s="11">
        <v>2</v>
      </c>
    </row>
    <row r="72" spans="1:7" ht="15">
      <c r="A72" s="235" t="s">
        <v>46</v>
      </c>
      <c r="B72" s="168" t="s">
        <v>110</v>
      </c>
      <c r="C72" s="7"/>
      <c r="D72" s="7"/>
      <c r="E72" s="7">
        <v>15</v>
      </c>
      <c r="F72" s="7"/>
      <c r="G72" s="11">
        <v>2</v>
      </c>
    </row>
    <row r="73" spans="1:7" ht="15">
      <c r="A73" s="228" t="s">
        <v>47</v>
      </c>
      <c r="B73" s="168" t="s">
        <v>113</v>
      </c>
      <c r="C73" s="230">
        <v>10</v>
      </c>
      <c r="D73" s="7"/>
      <c r="E73" s="7">
        <v>10</v>
      </c>
      <c r="F73" s="7"/>
      <c r="G73" s="11">
        <v>4</v>
      </c>
    </row>
    <row r="74" spans="1:7" ht="15">
      <c r="A74" s="228" t="s">
        <v>48</v>
      </c>
      <c r="B74" s="168" t="s">
        <v>115</v>
      </c>
      <c r="C74" s="230">
        <v>10</v>
      </c>
      <c r="D74" s="7"/>
      <c r="E74" s="7">
        <v>5</v>
      </c>
      <c r="F74" s="7">
        <v>5</v>
      </c>
      <c r="G74" s="11">
        <v>3</v>
      </c>
    </row>
    <row r="75" spans="1:7" ht="15">
      <c r="A75" s="228" t="s">
        <v>49</v>
      </c>
      <c r="B75" s="177" t="s">
        <v>117</v>
      </c>
      <c r="C75" s="230">
        <v>10</v>
      </c>
      <c r="D75" s="7"/>
      <c r="E75" s="7">
        <v>5</v>
      </c>
      <c r="F75" s="7"/>
      <c r="G75" s="11">
        <v>2</v>
      </c>
    </row>
    <row r="76" spans="1:7" ht="15">
      <c r="A76" s="228" t="s">
        <v>50</v>
      </c>
      <c r="B76" s="64" t="s">
        <v>118</v>
      </c>
      <c r="C76" s="223">
        <v>10</v>
      </c>
      <c r="D76" s="7"/>
      <c r="E76" s="7">
        <v>5</v>
      </c>
      <c r="F76" s="7"/>
      <c r="G76" s="11">
        <v>3</v>
      </c>
    </row>
    <row r="77" spans="1:7" ht="15">
      <c r="A77" s="235" t="s">
        <v>88</v>
      </c>
      <c r="B77" s="177" t="s">
        <v>123</v>
      </c>
      <c r="C77" s="230">
        <v>10</v>
      </c>
      <c r="D77" s="7"/>
      <c r="E77" s="7">
        <v>5</v>
      </c>
      <c r="F77" s="7"/>
      <c r="G77" s="11">
        <v>2</v>
      </c>
    </row>
    <row r="78" spans="1:7" ht="15">
      <c r="A78" s="243"/>
      <c r="B78" s="234" t="s">
        <v>168</v>
      </c>
      <c r="C78" s="11">
        <f>SUM(C67:C77)</f>
        <v>85</v>
      </c>
      <c r="D78" s="11">
        <f>SUM(D67:D77)</f>
        <v>0</v>
      </c>
      <c r="E78" s="11">
        <f>SUM(E67:E77)</f>
        <v>95</v>
      </c>
      <c r="F78" s="11">
        <f>SUM(F67:F77)</f>
        <v>15</v>
      </c>
      <c r="G78" s="11">
        <f>SUM(G67:G77)</f>
        <v>26</v>
      </c>
    </row>
    <row r="79" spans="1:7" ht="15">
      <c r="A79" s="243"/>
      <c r="B79" s="243"/>
      <c r="C79" s="420">
        <f>SUM(C78:F78)</f>
        <v>195</v>
      </c>
      <c r="D79" s="420"/>
      <c r="E79" s="420"/>
      <c r="F79" s="420"/>
      <c r="G79" s="11"/>
    </row>
    <row r="80" spans="1:7" ht="15">
      <c r="A80" s="218" t="s">
        <v>160</v>
      </c>
      <c r="B80" s="218" t="s">
        <v>173</v>
      </c>
      <c r="C80" s="219" t="s">
        <v>162</v>
      </c>
      <c r="D80" s="219" t="s">
        <v>163</v>
      </c>
      <c r="E80" s="219" t="s">
        <v>164</v>
      </c>
      <c r="F80" s="219" t="s">
        <v>165</v>
      </c>
      <c r="G80" s="219" t="s">
        <v>166</v>
      </c>
    </row>
    <row r="81" spans="1:7" ht="17.25">
      <c r="A81" s="220" t="s">
        <v>20</v>
      </c>
      <c r="B81" s="221" t="s">
        <v>207</v>
      </c>
      <c r="C81" s="222"/>
      <c r="D81" s="222"/>
      <c r="E81" s="222">
        <v>30</v>
      </c>
      <c r="F81" s="222"/>
      <c r="G81" s="219">
        <v>1</v>
      </c>
    </row>
    <row r="82" spans="1:7" ht="15">
      <c r="A82" s="220" t="s">
        <v>21</v>
      </c>
      <c r="B82" s="237" t="s">
        <v>109</v>
      </c>
      <c r="C82" s="222"/>
      <c r="D82" s="222"/>
      <c r="E82" s="222">
        <v>25</v>
      </c>
      <c r="F82" s="222"/>
      <c r="G82" s="219">
        <v>2</v>
      </c>
    </row>
    <row r="83" spans="1:7" ht="15">
      <c r="A83" s="220" t="s">
        <v>22</v>
      </c>
      <c r="B83" s="237" t="s">
        <v>116</v>
      </c>
      <c r="C83" s="223">
        <v>10</v>
      </c>
      <c r="D83" s="222"/>
      <c r="E83" s="222"/>
      <c r="F83" s="222">
        <v>5</v>
      </c>
      <c r="G83" s="219">
        <v>3</v>
      </c>
    </row>
    <row r="84" spans="1:7" ht="15">
      <c r="A84" s="220" t="s">
        <v>23</v>
      </c>
      <c r="B84" s="245" t="s">
        <v>119</v>
      </c>
      <c r="C84" s="222">
        <v>15</v>
      </c>
      <c r="D84" s="222"/>
      <c r="E84" s="222">
        <v>10</v>
      </c>
      <c r="F84" s="222"/>
      <c r="G84" s="219">
        <v>3</v>
      </c>
    </row>
    <row r="85" spans="1:7" ht="15">
      <c r="A85" s="220" t="s">
        <v>24</v>
      </c>
      <c r="B85" s="246" t="s">
        <v>112</v>
      </c>
      <c r="C85" s="223">
        <v>15</v>
      </c>
      <c r="D85" s="222"/>
      <c r="E85" s="222">
        <v>10</v>
      </c>
      <c r="F85" s="222"/>
      <c r="G85" s="219">
        <v>3</v>
      </c>
    </row>
    <row r="86" spans="1:7" ht="15">
      <c r="A86" s="220" t="s">
        <v>46</v>
      </c>
      <c r="B86" s="247" t="s">
        <v>114</v>
      </c>
      <c r="C86" s="222">
        <v>15</v>
      </c>
      <c r="D86" s="222"/>
      <c r="E86" s="222">
        <v>10</v>
      </c>
      <c r="F86" s="222"/>
      <c r="G86" s="219">
        <v>3</v>
      </c>
    </row>
    <row r="87" spans="1:7" ht="15">
      <c r="A87" s="220" t="s">
        <v>47</v>
      </c>
      <c r="B87" s="246" t="s">
        <v>120</v>
      </c>
      <c r="C87" s="222">
        <v>10</v>
      </c>
      <c r="D87" s="222">
        <v>5</v>
      </c>
      <c r="E87" s="222"/>
      <c r="F87" s="222"/>
      <c r="G87" s="219">
        <v>2</v>
      </c>
    </row>
    <row r="88" spans="1:7" ht="15">
      <c r="A88" s="220" t="s">
        <v>48</v>
      </c>
      <c r="B88" s="237" t="s">
        <v>113</v>
      </c>
      <c r="C88" s="223">
        <v>15</v>
      </c>
      <c r="D88" s="222"/>
      <c r="E88" s="222"/>
      <c r="F88" s="222"/>
      <c r="G88" s="219">
        <v>2</v>
      </c>
    </row>
    <row r="89" spans="1:7" ht="15">
      <c r="A89" s="220" t="s">
        <v>49</v>
      </c>
      <c r="B89" s="237" t="s">
        <v>124</v>
      </c>
      <c r="C89" s="222"/>
      <c r="D89" s="222"/>
      <c r="E89" s="222"/>
      <c r="F89" s="222">
        <v>10</v>
      </c>
      <c r="G89" s="219">
        <v>1</v>
      </c>
    </row>
    <row r="90" spans="1:7" ht="15">
      <c r="A90" s="220" t="s">
        <v>50</v>
      </c>
      <c r="B90" s="246" t="s">
        <v>125</v>
      </c>
      <c r="C90" s="222"/>
      <c r="D90" s="222"/>
      <c r="E90" s="222"/>
      <c r="F90" s="222">
        <v>5</v>
      </c>
      <c r="G90" s="219">
        <v>6</v>
      </c>
    </row>
    <row r="91" spans="1:7" ht="15">
      <c r="A91" s="218"/>
      <c r="B91" s="225" t="s">
        <v>168</v>
      </c>
      <c r="C91" s="219">
        <f>SUM(C81:C90)</f>
        <v>80</v>
      </c>
      <c r="D91" s="219">
        <f>SUM(D81:D90)</f>
        <v>5</v>
      </c>
      <c r="E91" s="219">
        <f>SUM(E81:E90)</f>
        <v>85</v>
      </c>
      <c r="F91" s="219">
        <f>SUM(F81:F90)</f>
        <v>20</v>
      </c>
      <c r="G91" s="219">
        <f>SUM(G81:G90)</f>
        <v>26</v>
      </c>
    </row>
    <row r="92" spans="1:7" ht="15">
      <c r="A92" s="218"/>
      <c r="B92" s="218"/>
      <c r="C92" s="421">
        <f>SUM(C91:F91)</f>
        <v>190</v>
      </c>
      <c r="D92" s="421"/>
      <c r="E92" s="421"/>
      <c r="F92" s="421"/>
      <c r="G92" s="219"/>
    </row>
    <row r="93" spans="1:7" ht="15">
      <c r="A93" s="226" t="s">
        <v>160</v>
      </c>
      <c r="B93" s="226" t="s">
        <v>174</v>
      </c>
      <c r="C93" s="227" t="s">
        <v>162</v>
      </c>
      <c r="D93" s="227" t="s">
        <v>163</v>
      </c>
      <c r="E93" s="227" t="s">
        <v>164</v>
      </c>
      <c r="F93" s="227" t="s">
        <v>165</v>
      </c>
      <c r="G93" s="227" t="s">
        <v>166</v>
      </c>
    </row>
    <row r="94" spans="1:7" ht="17.25">
      <c r="A94" s="228" t="s">
        <v>20</v>
      </c>
      <c r="B94" s="232" t="s">
        <v>207</v>
      </c>
      <c r="C94" s="7"/>
      <c r="D94" s="230"/>
      <c r="E94" s="230">
        <v>30</v>
      </c>
      <c r="F94" s="230"/>
      <c r="G94" s="227">
        <v>1</v>
      </c>
    </row>
    <row r="95" spans="1:7" ht="15">
      <c r="A95" s="228" t="s">
        <v>21</v>
      </c>
      <c r="B95" s="64" t="s">
        <v>105</v>
      </c>
      <c r="C95" s="230">
        <v>5</v>
      </c>
      <c r="D95" s="230">
        <v>5</v>
      </c>
      <c r="E95" s="230"/>
      <c r="F95" s="230"/>
      <c r="G95" s="227">
        <v>2</v>
      </c>
    </row>
    <row r="96" spans="1:7" ht="15">
      <c r="A96" s="228" t="s">
        <v>22</v>
      </c>
      <c r="B96" s="64" t="s">
        <v>106</v>
      </c>
      <c r="C96" s="230">
        <v>5</v>
      </c>
      <c r="D96" s="230"/>
      <c r="E96" s="230"/>
      <c r="F96" s="230"/>
      <c r="G96" s="227">
        <v>1</v>
      </c>
    </row>
    <row r="97" spans="1:7" ht="15">
      <c r="A97" s="228" t="s">
        <v>23</v>
      </c>
      <c r="B97" s="64" t="s">
        <v>107</v>
      </c>
      <c r="C97" s="230">
        <v>10</v>
      </c>
      <c r="D97" s="230"/>
      <c r="E97" s="230">
        <v>5</v>
      </c>
      <c r="F97" s="230"/>
      <c r="G97" s="227">
        <v>2</v>
      </c>
    </row>
    <row r="98" spans="1:7" ht="15">
      <c r="A98" s="228" t="s">
        <v>24</v>
      </c>
      <c r="B98" s="64" t="s">
        <v>108</v>
      </c>
      <c r="C98" s="230">
        <v>10</v>
      </c>
      <c r="D98" s="230"/>
      <c r="E98" s="230">
        <v>5</v>
      </c>
      <c r="F98" s="230"/>
      <c r="G98" s="227">
        <v>2</v>
      </c>
    </row>
    <row r="99" spans="1:7" ht="15">
      <c r="A99" s="228" t="s">
        <v>46</v>
      </c>
      <c r="B99" s="64" t="s">
        <v>104</v>
      </c>
      <c r="C99" s="230"/>
      <c r="D99" s="230"/>
      <c r="E99" s="230">
        <v>5</v>
      </c>
      <c r="F99" s="230"/>
      <c r="G99" s="227">
        <v>1</v>
      </c>
    </row>
    <row r="100" spans="1:7" ht="15">
      <c r="A100" s="228" t="s">
        <v>47</v>
      </c>
      <c r="B100" s="199" t="s">
        <v>120</v>
      </c>
      <c r="C100" s="230"/>
      <c r="D100" s="230"/>
      <c r="E100" s="230">
        <v>10</v>
      </c>
      <c r="F100" s="230"/>
      <c r="G100" s="227">
        <v>1</v>
      </c>
    </row>
    <row r="101" spans="1:7" ht="15">
      <c r="A101" s="228" t="s">
        <v>48</v>
      </c>
      <c r="B101" s="177" t="s">
        <v>113</v>
      </c>
      <c r="C101" s="230"/>
      <c r="D101" s="230"/>
      <c r="E101" s="230">
        <v>10</v>
      </c>
      <c r="F101" s="230"/>
      <c r="G101" s="227">
        <v>1</v>
      </c>
    </row>
    <row r="102" spans="1:7" ht="15">
      <c r="A102" s="228" t="s">
        <v>49</v>
      </c>
      <c r="B102" s="64" t="s">
        <v>121</v>
      </c>
      <c r="C102" s="223">
        <v>5</v>
      </c>
      <c r="D102" s="230">
        <v>5</v>
      </c>
      <c r="E102" s="230"/>
      <c r="F102" s="230">
        <v>5</v>
      </c>
      <c r="G102" s="227">
        <v>2</v>
      </c>
    </row>
    <row r="103" spans="1:7" ht="15">
      <c r="A103" s="228" t="s">
        <v>50</v>
      </c>
      <c r="B103" s="205" t="s">
        <v>122</v>
      </c>
      <c r="C103" s="230">
        <v>10</v>
      </c>
      <c r="D103" s="230"/>
      <c r="E103" s="230">
        <v>20</v>
      </c>
      <c r="F103" s="230"/>
      <c r="G103" s="227">
        <v>2</v>
      </c>
    </row>
    <row r="104" spans="1:7" ht="15">
      <c r="A104" s="228" t="s">
        <v>88</v>
      </c>
      <c r="B104" s="199" t="s">
        <v>116</v>
      </c>
      <c r="C104" s="230">
        <v>10</v>
      </c>
      <c r="D104" s="230"/>
      <c r="E104" s="230">
        <v>10</v>
      </c>
      <c r="F104" s="230">
        <v>5</v>
      </c>
      <c r="G104" s="227">
        <v>3</v>
      </c>
    </row>
    <row r="105" spans="1:7" ht="15">
      <c r="A105" s="228" t="s">
        <v>89</v>
      </c>
      <c r="B105" s="248" t="s">
        <v>125</v>
      </c>
      <c r="C105" s="230"/>
      <c r="D105" s="230"/>
      <c r="E105" s="230"/>
      <c r="F105" s="230">
        <v>5</v>
      </c>
      <c r="G105" s="227">
        <v>9</v>
      </c>
    </row>
    <row r="106" spans="1:7" ht="15">
      <c r="A106" s="228"/>
      <c r="B106" s="249" t="s">
        <v>168</v>
      </c>
      <c r="C106" s="227">
        <f>SUM(C94:C105)</f>
        <v>55</v>
      </c>
      <c r="D106" s="227">
        <f>SUM(D94:D105)</f>
        <v>10</v>
      </c>
      <c r="E106" s="227">
        <f>SUM(E94:E105)</f>
        <v>95</v>
      </c>
      <c r="F106" s="227">
        <f>SUM(F94:F105)</f>
        <v>15</v>
      </c>
      <c r="G106" s="227">
        <f>SUM(G94:G105)</f>
        <v>27</v>
      </c>
    </row>
    <row r="107" spans="1:7" ht="15">
      <c r="A107" s="235"/>
      <c r="B107" s="235"/>
      <c r="C107" s="420">
        <f>SUM(C106:F106)</f>
        <v>175</v>
      </c>
      <c r="D107" s="420"/>
      <c r="E107" s="420"/>
      <c r="F107" s="420"/>
      <c r="G107" s="11"/>
    </row>
    <row r="108" spans="1:7" ht="15">
      <c r="A108" s="226" t="s">
        <v>160</v>
      </c>
      <c r="B108" s="243" t="s">
        <v>175</v>
      </c>
      <c r="C108" s="227" t="s">
        <v>162</v>
      </c>
      <c r="D108" s="227" t="s">
        <v>163</v>
      </c>
      <c r="E108" s="227" t="s">
        <v>164</v>
      </c>
      <c r="F108" s="227" t="s">
        <v>165</v>
      </c>
      <c r="G108" s="227" t="s">
        <v>166</v>
      </c>
    </row>
    <row r="109" spans="1:7" ht="17.25">
      <c r="A109" s="228" t="s">
        <v>20</v>
      </c>
      <c r="B109" s="232" t="s">
        <v>207</v>
      </c>
      <c r="C109" s="7"/>
      <c r="D109" s="7"/>
      <c r="E109" s="7">
        <v>15</v>
      </c>
      <c r="F109" s="7"/>
      <c r="G109" s="11">
        <v>1</v>
      </c>
    </row>
    <row r="110" spans="1:7" ht="15">
      <c r="A110" s="228" t="s">
        <v>21</v>
      </c>
      <c r="B110" s="168" t="s">
        <v>96</v>
      </c>
      <c r="C110" s="7"/>
      <c r="D110" s="7"/>
      <c r="E110" s="7">
        <v>10</v>
      </c>
      <c r="F110" s="7">
        <v>10</v>
      </c>
      <c r="G110" s="11">
        <v>3</v>
      </c>
    </row>
    <row r="111" spans="1:7" ht="15">
      <c r="A111" s="228" t="s">
        <v>22</v>
      </c>
      <c r="B111" s="168" t="s">
        <v>102</v>
      </c>
      <c r="C111" s="230"/>
      <c r="D111" s="7"/>
      <c r="E111" s="7">
        <v>30</v>
      </c>
      <c r="F111" s="7"/>
      <c r="G111" s="11">
        <v>2</v>
      </c>
    </row>
    <row r="112" spans="1:7" ht="15">
      <c r="A112" s="228" t="s">
        <v>23</v>
      </c>
      <c r="B112" s="168" t="s">
        <v>103</v>
      </c>
      <c r="C112" s="230">
        <v>5</v>
      </c>
      <c r="D112" s="7"/>
      <c r="E112" s="7">
        <v>5</v>
      </c>
      <c r="F112" s="7"/>
      <c r="G112" s="11">
        <v>2</v>
      </c>
    </row>
    <row r="113" spans="1:7" ht="15">
      <c r="A113" s="228" t="s">
        <v>24</v>
      </c>
      <c r="B113" s="168" t="s">
        <v>109</v>
      </c>
      <c r="C113" s="244">
        <v>20</v>
      </c>
      <c r="D113" s="7"/>
      <c r="E113" s="7"/>
      <c r="F113" s="7"/>
      <c r="G113" s="11">
        <v>2</v>
      </c>
    </row>
    <row r="114" spans="1:7" ht="15">
      <c r="A114" s="235" t="s">
        <v>46</v>
      </c>
      <c r="B114" s="168" t="s">
        <v>110</v>
      </c>
      <c r="C114" s="7"/>
      <c r="D114" s="7"/>
      <c r="E114" s="7">
        <v>15</v>
      </c>
      <c r="F114" s="7"/>
      <c r="G114" s="11">
        <v>2</v>
      </c>
    </row>
    <row r="115" spans="1:7" ht="15">
      <c r="A115" s="228" t="s">
        <v>47</v>
      </c>
      <c r="B115" s="168" t="s">
        <v>113</v>
      </c>
      <c r="C115" s="230">
        <v>10</v>
      </c>
      <c r="D115" s="7"/>
      <c r="E115" s="7">
        <v>10</v>
      </c>
      <c r="F115" s="7"/>
      <c r="G115" s="11">
        <v>4</v>
      </c>
    </row>
    <row r="116" spans="1:7" ht="15">
      <c r="A116" s="228" t="s">
        <v>48</v>
      </c>
      <c r="B116" s="168" t="s">
        <v>115</v>
      </c>
      <c r="C116" s="230">
        <v>10</v>
      </c>
      <c r="D116" s="7"/>
      <c r="E116" s="7">
        <v>5</v>
      </c>
      <c r="F116" s="7">
        <v>5</v>
      </c>
      <c r="G116" s="11">
        <v>3</v>
      </c>
    </row>
    <row r="117" spans="1:7" ht="15">
      <c r="A117" s="228" t="s">
        <v>49</v>
      </c>
      <c r="B117" s="64" t="s">
        <v>129</v>
      </c>
      <c r="C117" s="223">
        <v>10</v>
      </c>
      <c r="D117" s="7"/>
      <c r="E117" s="7"/>
      <c r="F117" s="7"/>
      <c r="G117" s="11">
        <v>3</v>
      </c>
    </row>
    <row r="118" spans="1:7" ht="15">
      <c r="A118" s="228" t="s">
        <v>50</v>
      </c>
      <c r="B118" s="195" t="s">
        <v>112</v>
      </c>
      <c r="C118" s="230">
        <v>10</v>
      </c>
      <c r="D118" s="7"/>
      <c r="E118" s="7">
        <v>5</v>
      </c>
      <c r="F118" s="7"/>
      <c r="G118" s="11">
        <v>2</v>
      </c>
    </row>
    <row r="119" spans="1:7" ht="15">
      <c r="A119" s="228" t="s">
        <v>88</v>
      </c>
      <c r="B119" s="177" t="s">
        <v>123</v>
      </c>
      <c r="C119" s="230">
        <v>10</v>
      </c>
      <c r="D119" s="7"/>
      <c r="E119" s="7">
        <v>5</v>
      </c>
      <c r="F119" s="7"/>
      <c r="G119" s="11">
        <v>2</v>
      </c>
    </row>
    <row r="120" spans="1:7" ht="15">
      <c r="A120" s="243"/>
      <c r="B120" s="234" t="s">
        <v>168</v>
      </c>
      <c r="C120" s="11">
        <f>SUM(C109:C119)</f>
        <v>75</v>
      </c>
      <c r="D120" s="11">
        <f>SUM(D109:D119)</f>
        <v>0</v>
      </c>
      <c r="E120" s="11">
        <f>SUM(E109:E119)</f>
        <v>100</v>
      </c>
      <c r="F120" s="11">
        <f>SUM(F109:F119)</f>
        <v>15</v>
      </c>
      <c r="G120" s="11">
        <f>SUM(G109:G119)</f>
        <v>26</v>
      </c>
    </row>
    <row r="121" spans="1:7" ht="15">
      <c r="A121" s="243"/>
      <c r="B121" s="243"/>
      <c r="C121" s="420">
        <f>SUM(C120:F120)</f>
        <v>190</v>
      </c>
      <c r="D121" s="420"/>
      <c r="E121" s="420"/>
      <c r="F121" s="420"/>
      <c r="G121" s="11"/>
    </row>
    <row r="122" spans="1:7" ht="15">
      <c r="A122" s="218" t="s">
        <v>160</v>
      </c>
      <c r="B122" s="218" t="s">
        <v>176</v>
      </c>
      <c r="C122" s="219" t="s">
        <v>162</v>
      </c>
      <c r="D122" s="219" t="s">
        <v>163</v>
      </c>
      <c r="E122" s="219" t="s">
        <v>164</v>
      </c>
      <c r="F122" s="219" t="s">
        <v>165</v>
      </c>
      <c r="G122" s="219" t="s">
        <v>166</v>
      </c>
    </row>
    <row r="123" spans="1:7" ht="17.25">
      <c r="A123" s="220" t="s">
        <v>20</v>
      </c>
      <c r="B123" s="221" t="s">
        <v>207</v>
      </c>
      <c r="C123" s="222"/>
      <c r="D123" s="222"/>
      <c r="E123" s="222">
        <v>30</v>
      </c>
      <c r="F123" s="222"/>
      <c r="G123" s="219">
        <v>1</v>
      </c>
    </row>
    <row r="124" spans="1:7" ht="15">
      <c r="A124" s="220" t="s">
        <v>21</v>
      </c>
      <c r="B124" s="237" t="s">
        <v>109</v>
      </c>
      <c r="C124" s="222"/>
      <c r="D124" s="222"/>
      <c r="E124" s="222">
        <v>30</v>
      </c>
      <c r="F124" s="222"/>
      <c r="G124" s="219">
        <v>2</v>
      </c>
    </row>
    <row r="125" spans="1:7" ht="15">
      <c r="A125" s="220" t="s">
        <v>22</v>
      </c>
      <c r="B125" s="237" t="s">
        <v>116</v>
      </c>
      <c r="C125" s="223">
        <v>10</v>
      </c>
      <c r="D125" s="222"/>
      <c r="E125" s="222"/>
      <c r="F125" s="222">
        <v>5</v>
      </c>
      <c r="G125" s="219">
        <v>3</v>
      </c>
    </row>
    <row r="126" spans="1:7" ht="15">
      <c r="A126" s="220" t="s">
        <v>23</v>
      </c>
      <c r="B126" s="237" t="s">
        <v>103</v>
      </c>
      <c r="C126" s="222">
        <v>10</v>
      </c>
      <c r="D126" s="222"/>
      <c r="E126" s="222">
        <v>10</v>
      </c>
      <c r="F126" s="222"/>
      <c r="G126" s="219">
        <v>2</v>
      </c>
    </row>
    <row r="127" spans="1:7" ht="15">
      <c r="A127" s="220" t="s">
        <v>24</v>
      </c>
      <c r="B127" s="246" t="s">
        <v>113</v>
      </c>
      <c r="C127" s="222">
        <v>20</v>
      </c>
      <c r="D127" s="222"/>
      <c r="E127" s="222"/>
      <c r="F127" s="222">
        <v>20</v>
      </c>
      <c r="G127" s="219">
        <v>5</v>
      </c>
    </row>
    <row r="128" spans="1:7" ht="15">
      <c r="A128" s="220" t="s">
        <v>46</v>
      </c>
      <c r="B128" s="246" t="s">
        <v>130</v>
      </c>
      <c r="C128" s="223">
        <v>10</v>
      </c>
      <c r="D128" s="222"/>
      <c r="E128" s="222"/>
      <c r="F128" s="222"/>
      <c r="G128" s="219">
        <v>2</v>
      </c>
    </row>
    <row r="129" spans="1:7" ht="15">
      <c r="A129" s="220" t="s">
        <v>47</v>
      </c>
      <c r="B129" s="250" t="s">
        <v>131</v>
      </c>
      <c r="C129" s="222">
        <v>10</v>
      </c>
      <c r="D129" s="222"/>
      <c r="E129" s="222">
        <v>10</v>
      </c>
      <c r="F129" s="222"/>
      <c r="G129" s="219">
        <v>2</v>
      </c>
    </row>
    <row r="130" spans="1:7" ht="15">
      <c r="A130" s="220" t="s">
        <v>48</v>
      </c>
      <c r="B130" s="237" t="s">
        <v>132</v>
      </c>
      <c r="C130" s="222">
        <v>10</v>
      </c>
      <c r="D130" s="222"/>
      <c r="E130" s="222">
        <v>10</v>
      </c>
      <c r="F130" s="222"/>
      <c r="G130" s="219">
        <v>2</v>
      </c>
    </row>
    <row r="131" spans="1:7" ht="15">
      <c r="A131" s="220" t="s">
        <v>49</v>
      </c>
      <c r="B131" s="237" t="s">
        <v>124</v>
      </c>
      <c r="C131" s="222"/>
      <c r="D131" s="222"/>
      <c r="E131" s="222"/>
      <c r="F131" s="222">
        <v>10</v>
      </c>
      <c r="G131" s="219">
        <v>1</v>
      </c>
    </row>
    <row r="132" spans="1:7" ht="15">
      <c r="A132" s="220" t="s">
        <v>50</v>
      </c>
      <c r="B132" s="246" t="s">
        <v>125</v>
      </c>
      <c r="C132" s="222"/>
      <c r="D132" s="222"/>
      <c r="E132" s="222"/>
      <c r="F132" s="222">
        <v>5</v>
      </c>
      <c r="G132" s="255">
        <v>6</v>
      </c>
    </row>
    <row r="133" spans="1:7" ht="15">
      <c r="A133" s="220"/>
      <c r="B133" s="225" t="s">
        <v>168</v>
      </c>
      <c r="C133" s="219">
        <f>SUM(C123:C132)</f>
        <v>70</v>
      </c>
      <c r="D133" s="219">
        <f>SUM(D123:D132)</f>
        <v>0</v>
      </c>
      <c r="E133" s="219">
        <f>SUM(E123:E132)</f>
        <v>90</v>
      </c>
      <c r="F133" s="219">
        <f>SUM(F123:F132)</f>
        <v>40</v>
      </c>
      <c r="G133" s="219">
        <f>SUM(G123:G132)</f>
        <v>26</v>
      </c>
    </row>
    <row r="134" spans="1:7" ht="15">
      <c r="A134" s="220"/>
      <c r="B134" s="220"/>
      <c r="C134" s="421">
        <f>SUM(C133:F133)</f>
        <v>200</v>
      </c>
      <c r="D134" s="421"/>
      <c r="E134" s="421"/>
      <c r="F134" s="421"/>
      <c r="G134" s="219"/>
    </row>
    <row r="135" spans="1:7" ht="15">
      <c r="A135" s="226" t="s">
        <v>160</v>
      </c>
      <c r="B135" s="226" t="s">
        <v>177</v>
      </c>
      <c r="C135" s="227" t="s">
        <v>162</v>
      </c>
      <c r="D135" s="227" t="s">
        <v>163</v>
      </c>
      <c r="E135" s="227" t="s">
        <v>164</v>
      </c>
      <c r="F135" s="227" t="s">
        <v>165</v>
      </c>
      <c r="G135" s="227" t="s">
        <v>166</v>
      </c>
    </row>
    <row r="136" spans="1:7" ht="17.25">
      <c r="A136" s="228" t="s">
        <v>20</v>
      </c>
      <c r="B136" s="232" t="s">
        <v>207</v>
      </c>
      <c r="C136" s="230"/>
      <c r="D136" s="230"/>
      <c r="E136" s="230">
        <v>30</v>
      </c>
      <c r="F136" s="230"/>
      <c r="G136" s="227">
        <v>1</v>
      </c>
    </row>
    <row r="137" spans="1:7" ht="15">
      <c r="A137" s="228" t="s">
        <v>21</v>
      </c>
      <c r="B137" s="168" t="s">
        <v>105</v>
      </c>
      <c r="C137" s="230">
        <v>5</v>
      </c>
      <c r="D137" s="230">
        <v>5</v>
      </c>
      <c r="E137" s="230"/>
      <c r="F137" s="230"/>
      <c r="G137" s="227">
        <v>2</v>
      </c>
    </row>
    <row r="138" spans="1:7" ht="15">
      <c r="A138" s="228" t="s">
        <v>22</v>
      </c>
      <c r="B138" s="168" t="s">
        <v>106</v>
      </c>
      <c r="C138" s="230">
        <v>5</v>
      </c>
      <c r="D138" s="230"/>
      <c r="E138" s="230"/>
      <c r="F138" s="230"/>
      <c r="G138" s="227">
        <v>1</v>
      </c>
    </row>
    <row r="139" spans="1:7" ht="15">
      <c r="A139" s="228" t="s">
        <v>23</v>
      </c>
      <c r="B139" s="168" t="s">
        <v>107</v>
      </c>
      <c r="C139" s="230">
        <v>10</v>
      </c>
      <c r="D139" s="230"/>
      <c r="E139" s="230">
        <v>5</v>
      </c>
      <c r="F139" s="230"/>
      <c r="G139" s="227">
        <v>2</v>
      </c>
    </row>
    <row r="140" spans="1:7" ht="15">
      <c r="A140" s="228" t="s">
        <v>24</v>
      </c>
      <c r="B140" s="168" t="s">
        <v>108</v>
      </c>
      <c r="C140" s="230">
        <v>10</v>
      </c>
      <c r="D140" s="230"/>
      <c r="E140" s="230">
        <v>5</v>
      </c>
      <c r="F140" s="230"/>
      <c r="G140" s="227">
        <v>2</v>
      </c>
    </row>
    <row r="141" spans="1:7" ht="15">
      <c r="A141" s="228" t="s">
        <v>46</v>
      </c>
      <c r="B141" s="168" t="s">
        <v>104</v>
      </c>
      <c r="C141" s="230"/>
      <c r="D141" s="230"/>
      <c r="E141" s="230">
        <v>5</v>
      </c>
      <c r="F141" s="230"/>
      <c r="G141" s="227">
        <v>1</v>
      </c>
    </row>
    <row r="142" spans="1:7" ht="15">
      <c r="A142" s="228" t="s">
        <v>47</v>
      </c>
      <c r="B142" s="168" t="s">
        <v>103</v>
      </c>
      <c r="C142" s="223">
        <v>10</v>
      </c>
      <c r="D142" s="230"/>
      <c r="E142" s="230"/>
      <c r="F142" s="230">
        <v>5</v>
      </c>
      <c r="G142" s="227">
        <v>2</v>
      </c>
    </row>
    <row r="143" spans="1:7" ht="15">
      <c r="A143" s="228" t="s">
        <v>48</v>
      </c>
      <c r="B143" s="248" t="s">
        <v>113</v>
      </c>
      <c r="C143" s="230"/>
      <c r="D143" s="230"/>
      <c r="E143" s="230">
        <v>10</v>
      </c>
      <c r="F143" s="230"/>
      <c r="G143" s="227">
        <v>1</v>
      </c>
    </row>
    <row r="144" spans="1:7" ht="15">
      <c r="A144" s="228" t="s">
        <v>49</v>
      </c>
      <c r="B144" s="248" t="s">
        <v>130</v>
      </c>
      <c r="C144" s="230"/>
      <c r="D144" s="230"/>
      <c r="E144" s="230"/>
      <c r="F144" s="230">
        <v>10</v>
      </c>
      <c r="G144" s="227">
        <v>1</v>
      </c>
    </row>
    <row r="145" spans="1:7" ht="15">
      <c r="A145" s="228" t="s">
        <v>50</v>
      </c>
      <c r="B145" s="168" t="s">
        <v>133</v>
      </c>
      <c r="C145" s="230">
        <v>10</v>
      </c>
      <c r="D145" s="230"/>
      <c r="E145" s="230">
        <v>5</v>
      </c>
      <c r="F145" s="230">
        <v>10</v>
      </c>
      <c r="G145" s="227">
        <v>3</v>
      </c>
    </row>
    <row r="146" spans="1:7" ht="15">
      <c r="A146" s="228" t="s">
        <v>88</v>
      </c>
      <c r="B146" s="248" t="s">
        <v>134</v>
      </c>
      <c r="C146" s="223">
        <v>10</v>
      </c>
      <c r="D146" s="230"/>
      <c r="E146" s="230"/>
      <c r="F146" s="230">
        <v>20</v>
      </c>
      <c r="G146" s="227">
        <v>2</v>
      </c>
    </row>
    <row r="147" spans="1:7" ht="15">
      <c r="A147" s="228" t="s">
        <v>89</v>
      </c>
      <c r="B147" s="248" t="s">
        <v>125</v>
      </c>
      <c r="C147" s="230"/>
      <c r="D147" s="230"/>
      <c r="E147" s="230"/>
      <c r="F147" s="230">
        <v>5</v>
      </c>
      <c r="G147" s="227">
        <v>9</v>
      </c>
    </row>
    <row r="148" spans="1:7" ht="15">
      <c r="A148" s="226"/>
      <c r="B148" s="249" t="s">
        <v>168</v>
      </c>
      <c r="C148" s="227">
        <f>SUM(C136:C147)</f>
        <v>60</v>
      </c>
      <c r="D148" s="227">
        <f>SUM(D136:D147)</f>
        <v>5</v>
      </c>
      <c r="E148" s="227">
        <f>SUM(E136:E147)</f>
        <v>60</v>
      </c>
      <c r="F148" s="227">
        <f>SUM(F136:F147)</f>
        <v>50</v>
      </c>
      <c r="G148" s="227">
        <f>SUM(G136:G147)</f>
        <v>27</v>
      </c>
    </row>
    <row r="149" spans="1:7" ht="15">
      <c r="A149" s="243"/>
      <c r="B149" s="243"/>
      <c r="C149" s="420">
        <f>SUM(C148:F148)</f>
        <v>175</v>
      </c>
      <c r="D149" s="420"/>
      <c r="E149" s="420"/>
      <c r="F149" s="420"/>
      <c r="G149" s="11"/>
    </row>
    <row r="150" spans="1:7" ht="15">
      <c r="A150" s="226" t="s">
        <v>160</v>
      </c>
      <c r="B150" s="243" t="s">
        <v>178</v>
      </c>
      <c r="C150" s="227" t="s">
        <v>162</v>
      </c>
      <c r="D150" s="227" t="s">
        <v>163</v>
      </c>
      <c r="E150" s="227" t="s">
        <v>164</v>
      </c>
      <c r="F150" s="227" t="s">
        <v>165</v>
      </c>
      <c r="G150" s="227" t="s">
        <v>166</v>
      </c>
    </row>
    <row r="151" spans="1:7" ht="17.25">
      <c r="A151" s="228" t="s">
        <v>20</v>
      </c>
      <c r="B151" s="232" t="s">
        <v>207</v>
      </c>
      <c r="C151" s="7"/>
      <c r="D151" s="7"/>
      <c r="E151" s="7">
        <v>15</v>
      </c>
      <c r="F151" s="7"/>
      <c r="G151" s="11">
        <v>1</v>
      </c>
    </row>
    <row r="152" spans="1:7" ht="15">
      <c r="A152" s="228" t="s">
        <v>21</v>
      </c>
      <c r="B152" s="168" t="s">
        <v>96</v>
      </c>
      <c r="C152" s="7"/>
      <c r="D152" s="7"/>
      <c r="E152" s="7">
        <v>10</v>
      </c>
      <c r="F152" s="7">
        <v>10</v>
      </c>
      <c r="G152" s="11">
        <v>3</v>
      </c>
    </row>
    <row r="153" spans="1:7" ht="15">
      <c r="A153" s="228" t="s">
        <v>22</v>
      </c>
      <c r="B153" s="168" t="s">
        <v>102</v>
      </c>
      <c r="C153" s="230"/>
      <c r="D153" s="7"/>
      <c r="E153" s="7">
        <v>30</v>
      </c>
      <c r="F153" s="7"/>
      <c r="G153" s="11">
        <v>2</v>
      </c>
    </row>
    <row r="154" spans="1:7" ht="15">
      <c r="A154" s="228" t="s">
        <v>23</v>
      </c>
      <c r="B154" s="168" t="s">
        <v>103</v>
      </c>
      <c r="C154" s="230">
        <v>5</v>
      </c>
      <c r="D154" s="7"/>
      <c r="E154" s="7">
        <v>5</v>
      </c>
      <c r="F154" s="7"/>
      <c r="G154" s="11">
        <v>2</v>
      </c>
    </row>
    <row r="155" spans="1:7" ht="15">
      <c r="A155" s="228" t="s">
        <v>24</v>
      </c>
      <c r="B155" s="168" t="s">
        <v>109</v>
      </c>
      <c r="C155" s="244">
        <v>20</v>
      </c>
      <c r="D155" s="7"/>
      <c r="E155" s="7"/>
      <c r="F155" s="7"/>
      <c r="G155" s="11">
        <v>2</v>
      </c>
    </row>
    <row r="156" spans="1:7" ht="15">
      <c r="A156" s="235" t="s">
        <v>46</v>
      </c>
      <c r="B156" s="168" t="s">
        <v>110</v>
      </c>
      <c r="C156" s="7"/>
      <c r="D156" s="7"/>
      <c r="E156" s="7">
        <v>15</v>
      </c>
      <c r="F156" s="7"/>
      <c r="G156" s="11">
        <v>2</v>
      </c>
    </row>
    <row r="157" spans="1:7" ht="15">
      <c r="A157" s="228" t="s">
        <v>47</v>
      </c>
      <c r="B157" s="168" t="s">
        <v>113</v>
      </c>
      <c r="C157" s="230">
        <v>10</v>
      </c>
      <c r="D157" s="7"/>
      <c r="E157" s="7">
        <v>10</v>
      </c>
      <c r="F157" s="7"/>
      <c r="G157" s="11">
        <v>4</v>
      </c>
    </row>
    <row r="158" spans="1:7" ht="15">
      <c r="A158" s="228" t="s">
        <v>48</v>
      </c>
      <c r="B158" s="168" t="s">
        <v>115</v>
      </c>
      <c r="C158" s="230">
        <v>10</v>
      </c>
      <c r="D158" s="7"/>
      <c r="E158" s="7">
        <v>5</v>
      </c>
      <c r="F158" s="7">
        <v>5</v>
      </c>
      <c r="G158" s="11">
        <v>3</v>
      </c>
    </row>
    <row r="159" spans="1:7" ht="15">
      <c r="A159" s="228" t="s">
        <v>49</v>
      </c>
      <c r="B159" s="64" t="s">
        <v>137</v>
      </c>
      <c r="C159" s="223">
        <v>25</v>
      </c>
      <c r="D159" s="7"/>
      <c r="E159" s="7">
        <v>20</v>
      </c>
      <c r="F159" s="7"/>
      <c r="G159" s="11">
        <v>7</v>
      </c>
    </row>
    <row r="160" spans="1:7" ht="15">
      <c r="A160" s="235"/>
      <c r="B160" s="234" t="s">
        <v>168</v>
      </c>
      <c r="C160" s="11">
        <f>SUM(C151:C159)</f>
        <v>70</v>
      </c>
      <c r="D160" s="11">
        <f>SUM(D151:D159)</f>
        <v>0</v>
      </c>
      <c r="E160" s="11">
        <f>SUM(E151:E159)</f>
        <v>110</v>
      </c>
      <c r="F160" s="11">
        <f>SUM(F151:F159)</f>
        <v>15</v>
      </c>
      <c r="G160" s="11">
        <f>SUM(G151:G159)</f>
        <v>26</v>
      </c>
    </row>
    <row r="161" spans="1:7" ht="15">
      <c r="A161" s="235"/>
      <c r="B161" s="235"/>
      <c r="C161" s="420">
        <f>SUM(C160:F160)</f>
        <v>195</v>
      </c>
      <c r="D161" s="420"/>
      <c r="E161" s="420"/>
      <c r="F161" s="420"/>
      <c r="G161" s="11"/>
    </row>
    <row r="162" spans="1:8" ht="15">
      <c r="A162" s="218" t="s">
        <v>160</v>
      </c>
      <c r="B162" s="218" t="s">
        <v>179</v>
      </c>
      <c r="C162" s="219" t="s">
        <v>162</v>
      </c>
      <c r="D162" s="219" t="s">
        <v>163</v>
      </c>
      <c r="E162" s="219" t="s">
        <v>164</v>
      </c>
      <c r="F162" s="219" t="s">
        <v>165</v>
      </c>
      <c r="G162" s="219" t="s">
        <v>166</v>
      </c>
      <c r="H162" s="251"/>
    </row>
    <row r="163" spans="1:7" ht="17.25">
      <c r="A163" s="220" t="s">
        <v>20</v>
      </c>
      <c r="B163" s="221" t="s">
        <v>205</v>
      </c>
      <c r="C163" s="222"/>
      <c r="D163" s="222"/>
      <c r="E163" s="222">
        <v>30</v>
      </c>
      <c r="F163" s="222"/>
      <c r="G163" s="219">
        <v>1</v>
      </c>
    </row>
    <row r="164" spans="1:7" ht="15">
      <c r="A164" s="220" t="s">
        <v>21</v>
      </c>
      <c r="B164" s="237" t="s">
        <v>109</v>
      </c>
      <c r="C164" s="222"/>
      <c r="D164" s="222"/>
      <c r="E164" s="222">
        <v>30</v>
      </c>
      <c r="F164" s="222"/>
      <c r="G164" s="219">
        <v>2</v>
      </c>
    </row>
    <row r="165" spans="1:7" ht="15">
      <c r="A165" s="220" t="s">
        <v>22</v>
      </c>
      <c r="B165" s="237" t="s">
        <v>116</v>
      </c>
      <c r="C165" s="223">
        <v>10</v>
      </c>
      <c r="D165" s="222"/>
      <c r="E165" s="222"/>
      <c r="F165" s="222">
        <v>5</v>
      </c>
      <c r="G165" s="219">
        <v>3</v>
      </c>
    </row>
    <row r="166" spans="1:7" ht="15">
      <c r="A166" s="220" t="s">
        <v>23</v>
      </c>
      <c r="B166" s="246" t="s">
        <v>139</v>
      </c>
      <c r="C166" s="222">
        <v>15</v>
      </c>
      <c r="D166" s="222"/>
      <c r="E166" s="222"/>
      <c r="F166" s="222">
        <v>20</v>
      </c>
      <c r="G166" s="219">
        <v>4</v>
      </c>
    </row>
    <row r="167" spans="1:7" ht="15">
      <c r="A167" s="220" t="s">
        <v>24</v>
      </c>
      <c r="B167" s="246" t="s">
        <v>140</v>
      </c>
      <c r="C167" s="223">
        <v>20</v>
      </c>
      <c r="D167" s="222">
        <v>10</v>
      </c>
      <c r="E167" s="222">
        <v>10</v>
      </c>
      <c r="F167" s="222"/>
      <c r="G167" s="219">
        <v>5</v>
      </c>
    </row>
    <row r="168" spans="1:7" ht="15">
      <c r="A168" s="220" t="s">
        <v>46</v>
      </c>
      <c r="B168" s="252" t="s">
        <v>141</v>
      </c>
      <c r="C168" s="222">
        <v>10</v>
      </c>
      <c r="D168" s="222"/>
      <c r="E168" s="222">
        <v>20</v>
      </c>
      <c r="F168" s="222"/>
      <c r="G168" s="219">
        <v>4</v>
      </c>
    </row>
    <row r="169" spans="1:7" ht="15">
      <c r="A169" s="220" t="s">
        <v>47</v>
      </c>
      <c r="B169" s="237" t="s">
        <v>124</v>
      </c>
      <c r="C169" s="222"/>
      <c r="D169" s="222"/>
      <c r="E169" s="222"/>
      <c r="F169" s="222">
        <v>10</v>
      </c>
      <c r="G169" s="219">
        <v>1</v>
      </c>
    </row>
    <row r="170" spans="1:7" ht="15">
      <c r="A170" s="220" t="s">
        <v>48</v>
      </c>
      <c r="B170" s="237" t="s">
        <v>125</v>
      </c>
      <c r="C170" s="222"/>
      <c r="D170" s="222"/>
      <c r="E170" s="222"/>
      <c r="F170" s="222">
        <v>5</v>
      </c>
      <c r="G170" s="219">
        <v>6</v>
      </c>
    </row>
    <row r="171" spans="1:7" ht="15">
      <c r="A171" s="218"/>
      <c r="B171" s="225" t="s">
        <v>168</v>
      </c>
      <c r="C171" s="219">
        <f>SUM(C163:C170)</f>
        <v>55</v>
      </c>
      <c r="D171" s="219">
        <f>SUM(D163:D170)</f>
        <v>10</v>
      </c>
      <c r="E171" s="219">
        <f>SUM(E163:E170)</f>
        <v>90</v>
      </c>
      <c r="F171" s="219">
        <f>SUM(F163:F170)</f>
        <v>40</v>
      </c>
      <c r="G171" s="219">
        <f>SUM(G163:G170)</f>
        <v>26</v>
      </c>
    </row>
    <row r="172" spans="1:7" ht="15">
      <c r="A172" s="218"/>
      <c r="B172" s="218"/>
      <c r="C172" s="421">
        <f>SUM(C171:F171)</f>
        <v>195</v>
      </c>
      <c r="D172" s="421"/>
      <c r="E172" s="421"/>
      <c r="F172" s="421"/>
      <c r="G172" s="219"/>
    </row>
    <row r="173" spans="1:7" ht="15">
      <c r="A173" s="226" t="s">
        <v>160</v>
      </c>
      <c r="B173" s="226" t="s">
        <v>180</v>
      </c>
      <c r="C173" s="227" t="s">
        <v>162</v>
      </c>
      <c r="D173" s="227" t="s">
        <v>163</v>
      </c>
      <c r="E173" s="227" t="s">
        <v>164</v>
      </c>
      <c r="F173" s="227" t="s">
        <v>165</v>
      </c>
      <c r="G173" s="227" t="s">
        <v>166</v>
      </c>
    </row>
    <row r="174" spans="1:7" ht="17.25">
      <c r="A174" s="228" t="s">
        <v>20</v>
      </c>
      <c r="B174" s="232" t="s">
        <v>207</v>
      </c>
      <c r="C174" s="7"/>
      <c r="D174" s="230"/>
      <c r="E174" s="230">
        <v>30</v>
      </c>
      <c r="F174" s="230"/>
      <c r="G174" s="227">
        <v>1</v>
      </c>
    </row>
    <row r="175" spans="1:7" ht="15">
      <c r="A175" s="228" t="s">
        <v>21</v>
      </c>
      <c r="B175" s="64" t="s">
        <v>105</v>
      </c>
      <c r="C175" s="230">
        <v>5</v>
      </c>
      <c r="D175" s="230">
        <v>5</v>
      </c>
      <c r="E175" s="230"/>
      <c r="F175" s="230"/>
      <c r="G175" s="227">
        <v>2</v>
      </c>
    </row>
    <row r="176" spans="1:7" ht="15">
      <c r="A176" s="228" t="s">
        <v>22</v>
      </c>
      <c r="B176" s="64" t="s">
        <v>106</v>
      </c>
      <c r="C176" s="230">
        <v>5</v>
      </c>
      <c r="D176" s="230"/>
      <c r="E176" s="230"/>
      <c r="F176" s="230"/>
      <c r="G176" s="227">
        <v>1</v>
      </c>
    </row>
    <row r="177" spans="1:7" ht="15">
      <c r="A177" s="228" t="s">
        <v>23</v>
      </c>
      <c r="B177" s="64" t="s">
        <v>107</v>
      </c>
      <c r="C177" s="230">
        <v>10</v>
      </c>
      <c r="D177" s="230"/>
      <c r="E177" s="230">
        <v>5</v>
      </c>
      <c r="F177" s="230"/>
      <c r="G177" s="227">
        <v>2</v>
      </c>
    </row>
    <row r="178" spans="1:7" ht="15">
      <c r="A178" s="228" t="s">
        <v>24</v>
      </c>
      <c r="B178" s="64" t="s">
        <v>108</v>
      </c>
      <c r="C178" s="230">
        <v>10</v>
      </c>
      <c r="D178" s="230"/>
      <c r="E178" s="230">
        <v>5</v>
      </c>
      <c r="F178" s="230"/>
      <c r="G178" s="227">
        <v>2</v>
      </c>
    </row>
    <row r="179" spans="1:7" ht="15">
      <c r="A179" s="228" t="s">
        <v>46</v>
      </c>
      <c r="B179" s="64" t="s">
        <v>104</v>
      </c>
      <c r="C179" s="230"/>
      <c r="D179" s="230"/>
      <c r="E179" s="230">
        <v>5</v>
      </c>
      <c r="F179" s="230"/>
      <c r="G179" s="227">
        <v>1</v>
      </c>
    </row>
    <row r="180" spans="1:7" ht="15">
      <c r="A180" s="228" t="s">
        <v>47</v>
      </c>
      <c r="B180" s="177" t="s">
        <v>136</v>
      </c>
      <c r="C180" s="223">
        <v>25</v>
      </c>
      <c r="D180" s="230">
        <v>10</v>
      </c>
      <c r="E180" s="230">
        <v>10</v>
      </c>
      <c r="F180" s="230"/>
      <c r="G180" s="227">
        <v>5</v>
      </c>
    </row>
    <row r="181" spans="1:7" ht="15">
      <c r="A181" s="228" t="s">
        <v>48</v>
      </c>
      <c r="B181" s="195" t="s">
        <v>138</v>
      </c>
      <c r="C181" s="223">
        <v>25</v>
      </c>
      <c r="D181" s="230"/>
      <c r="E181" s="230">
        <v>10</v>
      </c>
      <c r="F181" s="230">
        <v>10</v>
      </c>
      <c r="G181" s="227">
        <v>4</v>
      </c>
    </row>
    <row r="182" spans="1:7" ht="15">
      <c r="A182" s="228" t="s">
        <v>49</v>
      </c>
      <c r="B182" s="168" t="s">
        <v>125</v>
      </c>
      <c r="C182" s="230"/>
      <c r="D182" s="230"/>
      <c r="E182" s="230"/>
      <c r="F182" s="230">
        <v>5</v>
      </c>
      <c r="G182" s="227">
        <v>9</v>
      </c>
    </row>
    <row r="183" spans="1:7" ht="15">
      <c r="A183" s="226"/>
      <c r="B183" s="249" t="s">
        <v>168</v>
      </c>
      <c r="C183" s="227">
        <f>SUM(C174:C182)</f>
        <v>80</v>
      </c>
      <c r="D183" s="227">
        <f>SUM(D174:D182)</f>
        <v>15</v>
      </c>
      <c r="E183" s="227">
        <f>SUM(E174:E182)</f>
        <v>65</v>
      </c>
      <c r="F183" s="227">
        <f>SUM(F174:F182)</f>
        <v>15</v>
      </c>
      <c r="G183" s="227">
        <f>SUM(G174:G182)</f>
        <v>27</v>
      </c>
    </row>
    <row r="184" spans="1:7" ht="15">
      <c r="A184" s="243"/>
      <c r="B184" s="243"/>
      <c r="C184" s="420">
        <f>SUM(C183:F183)</f>
        <v>175</v>
      </c>
      <c r="D184" s="420"/>
      <c r="E184" s="420"/>
      <c r="F184" s="420"/>
      <c r="G184" s="11"/>
    </row>
    <row r="185" spans="1:7" ht="15">
      <c r="A185" s="226" t="s">
        <v>160</v>
      </c>
      <c r="B185" s="243" t="s">
        <v>183</v>
      </c>
      <c r="C185" s="227" t="s">
        <v>162</v>
      </c>
      <c r="D185" s="227" t="s">
        <v>163</v>
      </c>
      <c r="E185" s="227" t="s">
        <v>164</v>
      </c>
      <c r="F185" s="227" t="s">
        <v>165</v>
      </c>
      <c r="G185" s="227" t="s">
        <v>166</v>
      </c>
    </row>
    <row r="186" spans="1:7" ht="17.25">
      <c r="A186" s="228" t="s">
        <v>20</v>
      </c>
      <c r="B186" s="232" t="s">
        <v>207</v>
      </c>
      <c r="C186" s="7"/>
      <c r="D186" s="7"/>
      <c r="E186" s="7">
        <v>15</v>
      </c>
      <c r="F186" s="7"/>
      <c r="G186" s="11">
        <v>1</v>
      </c>
    </row>
    <row r="187" spans="1:7" ht="15">
      <c r="A187" s="228" t="s">
        <v>21</v>
      </c>
      <c r="B187" s="168" t="s">
        <v>96</v>
      </c>
      <c r="C187" s="7"/>
      <c r="D187" s="7"/>
      <c r="E187" s="7">
        <v>10</v>
      </c>
      <c r="F187" s="7">
        <v>10</v>
      </c>
      <c r="G187" s="11">
        <v>3</v>
      </c>
    </row>
    <row r="188" spans="1:7" ht="15">
      <c r="A188" s="228" t="s">
        <v>22</v>
      </c>
      <c r="B188" s="168" t="s">
        <v>102</v>
      </c>
      <c r="C188" s="230"/>
      <c r="D188" s="7"/>
      <c r="E188" s="7">
        <v>30</v>
      </c>
      <c r="F188" s="7"/>
      <c r="G188" s="11">
        <v>2</v>
      </c>
    </row>
    <row r="189" spans="1:7" ht="15">
      <c r="A189" s="228" t="s">
        <v>23</v>
      </c>
      <c r="B189" s="168" t="s">
        <v>103</v>
      </c>
      <c r="C189" s="230">
        <v>5</v>
      </c>
      <c r="D189" s="7"/>
      <c r="E189" s="7">
        <v>5</v>
      </c>
      <c r="F189" s="7"/>
      <c r="G189" s="11">
        <v>2</v>
      </c>
    </row>
    <row r="190" spans="1:7" ht="15">
      <c r="A190" s="228" t="s">
        <v>24</v>
      </c>
      <c r="B190" s="168" t="s">
        <v>109</v>
      </c>
      <c r="C190" s="244">
        <v>20</v>
      </c>
      <c r="D190" s="7"/>
      <c r="E190" s="7"/>
      <c r="F190" s="7"/>
      <c r="G190" s="11">
        <v>2</v>
      </c>
    </row>
    <row r="191" spans="1:7" ht="15">
      <c r="A191" s="235" t="s">
        <v>46</v>
      </c>
      <c r="B191" s="168" t="s">
        <v>110</v>
      </c>
      <c r="C191" s="7"/>
      <c r="D191" s="7"/>
      <c r="E191" s="7">
        <v>15</v>
      </c>
      <c r="F191" s="7"/>
      <c r="G191" s="11">
        <v>2</v>
      </c>
    </row>
    <row r="192" spans="1:7" ht="15">
      <c r="A192" s="228" t="s">
        <v>47</v>
      </c>
      <c r="B192" s="168" t="s">
        <v>113</v>
      </c>
      <c r="C192" s="230">
        <v>10</v>
      </c>
      <c r="D192" s="7"/>
      <c r="E192" s="7">
        <v>10</v>
      </c>
      <c r="F192" s="7"/>
      <c r="G192" s="11">
        <v>4</v>
      </c>
    </row>
    <row r="193" spans="1:7" ht="15">
      <c r="A193" s="228" t="s">
        <v>48</v>
      </c>
      <c r="B193" s="168" t="s">
        <v>115</v>
      </c>
      <c r="C193" s="230">
        <v>10</v>
      </c>
      <c r="D193" s="7"/>
      <c r="E193" s="7">
        <v>5</v>
      </c>
      <c r="F193" s="7">
        <v>5</v>
      </c>
      <c r="G193" s="11">
        <v>3</v>
      </c>
    </row>
    <row r="194" spans="1:7" ht="15">
      <c r="A194" s="228" t="s">
        <v>49</v>
      </c>
      <c r="B194" s="253" t="s">
        <v>143</v>
      </c>
      <c r="C194" s="223">
        <v>25</v>
      </c>
      <c r="D194" s="7"/>
      <c r="E194" s="7">
        <v>10</v>
      </c>
      <c r="F194" s="7">
        <v>10</v>
      </c>
      <c r="G194" s="11">
        <v>7</v>
      </c>
    </row>
    <row r="195" spans="1:7" ht="15">
      <c r="A195" s="235"/>
      <c r="B195" s="234" t="s">
        <v>168</v>
      </c>
      <c r="C195" s="11">
        <f>SUM(C186:C194)</f>
        <v>70</v>
      </c>
      <c r="D195" s="11">
        <f>SUM(D186:D194)</f>
        <v>0</v>
      </c>
      <c r="E195" s="11">
        <f>SUM(E186:E194)</f>
        <v>100</v>
      </c>
      <c r="F195" s="11">
        <f>SUM(F186:F194)</f>
        <v>25</v>
      </c>
      <c r="G195" s="11">
        <f>SUM(G186:G194)</f>
        <v>26</v>
      </c>
    </row>
    <row r="196" spans="1:7" ht="15">
      <c r="A196" s="235"/>
      <c r="B196" s="235"/>
      <c r="C196" s="420">
        <f>SUM(C195:F195)</f>
        <v>195</v>
      </c>
      <c r="D196" s="420"/>
      <c r="E196" s="420"/>
      <c r="F196" s="420"/>
      <c r="G196" s="11"/>
    </row>
    <row r="197" spans="1:7" ht="15">
      <c r="A197" s="218" t="s">
        <v>160</v>
      </c>
      <c r="B197" s="218" t="s">
        <v>184</v>
      </c>
      <c r="C197" s="219" t="s">
        <v>162</v>
      </c>
      <c r="D197" s="219" t="s">
        <v>163</v>
      </c>
      <c r="E197" s="219" t="s">
        <v>164</v>
      </c>
      <c r="F197" s="219" t="s">
        <v>165</v>
      </c>
      <c r="G197" s="219" t="s">
        <v>166</v>
      </c>
    </row>
    <row r="198" spans="1:7" ht="17.25">
      <c r="A198" s="220" t="s">
        <v>20</v>
      </c>
      <c r="B198" s="221" t="s">
        <v>207</v>
      </c>
      <c r="C198" s="222"/>
      <c r="D198" s="222"/>
      <c r="E198" s="222">
        <v>30</v>
      </c>
      <c r="F198" s="222"/>
      <c r="G198" s="219">
        <v>1</v>
      </c>
    </row>
    <row r="199" spans="1:7" ht="15">
      <c r="A199" s="220" t="s">
        <v>21</v>
      </c>
      <c r="B199" s="237" t="s">
        <v>109</v>
      </c>
      <c r="C199" s="222"/>
      <c r="D199" s="222"/>
      <c r="E199" s="222">
        <v>30</v>
      </c>
      <c r="F199" s="222"/>
      <c r="G199" s="219">
        <v>2</v>
      </c>
    </row>
    <row r="200" spans="1:7" ht="15">
      <c r="A200" s="220" t="s">
        <v>22</v>
      </c>
      <c r="B200" s="237" t="s">
        <v>116</v>
      </c>
      <c r="C200" s="223">
        <v>10</v>
      </c>
      <c r="D200" s="222"/>
      <c r="E200" s="222"/>
      <c r="F200" s="222">
        <v>5</v>
      </c>
      <c r="G200" s="219">
        <v>3</v>
      </c>
    </row>
    <row r="201" spans="1:7" ht="15">
      <c r="A201" s="220" t="s">
        <v>23</v>
      </c>
      <c r="B201" s="237" t="s">
        <v>144</v>
      </c>
      <c r="C201" s="222">
        <v>20</v>
      </c>
      <c r="D201" s="222"/>
      <c r="E201" s="222"/>
      <c r="F201" s="222">
        <v>20</v>
      </c>
      <c r="G201" s="219">
        <v>5</v>
      </c>
    </row>
    <row r="202" spans="1:7" ht="15">
      <c r="A202" s="220" t="s">
        <v>24</v>
      </c>
      <c r="B202" s="254" t="s">
        <v>145</v>
      </c>
      <c r="C202" s="223">
        <v>25</v>
      </c>
      <c r="D202" s="222"/>
      <c r="E202" s="222">
        <v>20</v>
      </c>
      <c r="F202" s="222"/>
      <c r="G202" s="219">
        <v>5</v>
      </c>
    </row>
    <row r="203" spans="1:7" ht="15">
      <c r="A203" s="220" t="s">
        <v>46</v>
      </c>
      <c r="B203" s="246" t="s">
        <v>146</v>
      </c>
      <c r="C203" s="223">
        <v>20</v>
      </c>
      <c r="D203" s="222"/>
      <c r="E203" s="222"/>
      <c r="F203" s="222"/>
      <c r="G203" s="219">
        <v>3</v>
      </c>
    </row>
    <row r="204" spans="1:7" ht="15">
      <c r="A204" s="220" t="s">
        <v>47</v>
      </c>
      <c r="B204" s="246" t="s">
        <v>124</v>
      </c>
      <c r="C204" s="222"/>
      <c r="D204" s="222"/>
      <c r="E204" s="222"/>
      <c r="F204" s="222">
        <v>10</v>
      </c>
      <c r="G204" s="219">
        <v>1</v>
      </c>
    </row>
    <row r="205" spans="1:7" ht="15">
      <c r="A205" s="220" t="s">
        <v>48</v>
      </c>
      <c r="B205" s="237" t="s">
        <v>125</v>
      </c>
      <c r="C205" s="222"/>
      <c r="D205" s="222"/>
      <c r="E205" s="222"/>
      <c r="F205" s="222">
        <v>5</v>
      </c>
      <c r="G205" s="219">
        <v>6</v>
      </c>
    </row>
    <row r="206" spans="1:7" ht="15">
      <c r="A206" s="218"/>
      <c r="B206" s="225" t="s">
        <v>168</v>
      </c>
      <c r="C206" s="219">
        <f>SUM(C198:C205)</f>
        <v>75</v>
      </c>
      <c r="D206" s="219">
        <f>SUM(D198:D205)</f>
        <v>0</v>
      </c>
      <c r="E206" s="219">
        <f>SUM(E198:E205)</f>
        <v>80</v>
      </c>
      <c r="F206" s="219">
        <f>SUM(F198:F205)</f>
        <v>40</v>
      </c>
      <c r="G206" s="219">
        <f>SUM(G198:G205)</f>
        <v>26</v>
      </c>
    </row>
    <row r="207" spans="1:7" ht="15">
      <c r="A207" s="218"/>
      <c r="B207" s="218"/>
      <c r="C207" s="421">
        <f>SUM(C206:F206)</f>
        <v>195</v>
      </c>
      <c r="D207" s="421"/>
      <c r="E207" s="421"/>
      <c r="F207" s="421"/>
      <c r="G207" s="219"/>
    </row>
    <row r="208" spans="1:7" ht="15">
      <c r="A208" s="226" t="s">
        <v>160</v>
      </c>
      <c r="B208" s="226" t="s">
        <v>185</v>
      </c>
      <c r="C208" s="227" t="s">
        <v>162</v>
      </c>
      <c r="D208" s="227" t="s">
        <v>163</v>
      </c>
      <c r="E208" s="227" t="s">
        <v>164</v>
      </c>
      <c r="F208" s="227" t="s">
        <v>165</v>
      </c>
      <c r="G208" s="227" t="s">
        <v>166</v>
      </c>
    </row>
    <row r="209" spans="1:7" ht="17.25">
      <c r="A209" s="228" t="s">
        <v>20</v>
      </c>
      <c r="B209" s="232" t="s">
        <v>207</v>
      </c>
      <c r="C209" s="7"/>
      <c r="D209" s="230"/>
      <c r="E209" s="230">
        <v>30</v>
      </c>
      <c r="F209" s="230"/>
      <c r="G209" s="227">
        <v>1</v>
      </c>
    </row>
    <row r="210" spans="1:7" ht="15">
      <c r="A210" s="228" t="s">
        <v>21</v>
      </c>
      <c r="B210" s="64" t="s">
        <v>105</v>
      </c>
      <c r="C210" s="230">
        <v>5</v>
      </c>
      <c r="D210" s="230">
        <v>5</v>
      </c>
      <c r="E210" s="230"/>
      <c r="F210" s="230"/>
      <c r="G210" s="227">
        <v>2</v>
      </c>
    </row>
    <row r="211" spans="1:7" ht="15">
      <c r="A211" s="228" t="s">
        <v>22</v>
      </c>
      <c r="B211" s="64" t="s">
        <v>106</v>
      </c>
      <c r="C211" s="230">
        <v>5</v>
      </c>
      <c r="D211" s="230"/>
      <c r="E211" s="230"/>
      <c r="F211" s="230"/>
      <c r="G211" s="227">
        <v>1</v>
      </c>
    </row>
    <row r="212" spans="1:7" ht="15">
      <c r="A212" s="228" t="s">
        <v>23</v>
      </c>
      <c r="B212" s="64" t="s">
        <v>107</v>
      </c>
      <c r="C212" s="230">
        <v>10</v>
      </c>
      <c r="D212" s="230"/>
      <c r="E212" s="230">
        <v>5</v>
      </c>
      <c r="F212" s="230"/>
      <c r="G212" s="227">
        <v>2</v>
      </c>
    </row>
    <row r="213" spans="1:7" ht="15">
      <c r="A213" s="228" t="s">
        <v>24</v>
      </c>
      <c r="B213" s="64" t="s">
        <v>108</v>
      </c>
      <c r="C213" s="230">
        <v>10</v>
      </c>
      <c r="D213" s="230"/>
      <c r="E213" s="230">
        <v>5</v>
      </c>
      <c r="F213" s="230"/>
      <c r="G213" s="227">
        <v>2</v>
      </c>
    </row>
    <row r="214" spans="1:7" ht="15">
      <c r="A214" s="228" t="s">
        <v>46</v>
      </c>
      <c r="B214" s="64" t="s">
        <v>104</v>
      </c>
      <c r="C214" s="230"/>
      <c r="D214" s="230"/>
      <c r="E214" s="230">
        <v>5</v>
      </c>
      <c r="F214" s="230"/>
      <c r="G214" s="227">
        <v>1</v>
      </c>
    </row>
    <row r="215" spans="1:7" ht="15">
      <c r="A215" s="228" t="s">
        <v>47</v>
      </c>
      <c r="B215" s="199" t="s">
        <v>146</v>
      </c>
      <c r="C215" s="230">
        <v>20</v>
      </c>
      <c r="D215" s="230"/>
      <c r="E215" s="230">
        <v>10</v>
      </c>
      <c r="F215" s="230">
        <v>15</v>
      </c>
      <c r="G215" s="227">
        <v>4</v>
      </c>
    </row>
    <row r="216" spans="1:7" ht="15">
      <c r="A216" s="228" t="s">
        <v>48</v>
      </c>
      <c r="B216" s="199" t="s">
        <v>147</v>
      </c>
      <c r="C216" s="230">
        <v>20</v>
      </c>
      <c r="D216" s="230"/>
      <c r="E216" s="230">
        <v>10</v>
      </c>
      <c r="F216" s="230">
        <v>15</v>
      </c>
      <c r="G216" s="227">
        <v>5</v>
      </c>
    </row>
    <row r="217" spans="1:7" ht="15">
      <c r="A217" s="228" t="s">
        <v>49</v>
      </c>
      <c r="B217" s="177" t="s">
        <v>125</v>
      </c>
      <c r="C217" s="230"/>
      <c r="D217" s="230"/>
      <c r="E217" s="230"/>
      <c r="F217" s="230">
        <v>5</v>
      </c>
      <c r="G217" s="227">
        <v>9</v>
      </c>
    </row>
    <row r="218" spans="1:7" ht="15">
      <c r="A218" s="226"/>
      <c r="B218" s="249" t="s">
        <v>168</v>
      </c>
      <c r="C218" s="227">
        <f>SUM(C209:C217)</f>
        <v>70</v>
      </c>
      <c r="D218" s="227">
        <f>SUM(D209:D217)</f>
        <v>5</v>
      </c>
      <c r="E218" s="227">
        <f>SUM(E209:E217)</f>
        <v>65</v>
      </c>
      <c r="F218" s="227">
        <f>SUM(F209:F217)</f>
        <v>35</v>
      </c>
      <c r="G218" s="227">
        <f>SUM(G209:G217)</f>
        <v>27</v>
      </c>
    </row>
    <row r="219" spans="1:7" ht="15">
      <c r="A219" s="243"/>
      <c r="B219" s="243"/>
      <c r="C219" s="420">
        <f>SUM(C218:F218)</f>
        <v>175</v>
      </c>
      <c r="D219" s="420"/>
      <c r="E219" s="420"/>
      <c r="F219" s="420"/>
      <c r="G219" s="11"/>
    </row>
  </sheetData>
  <sheetProtection/>
  <mergeCells count="19">
    <mergeCell ref="C184:F184"/>
    <mergeCell ref="C92:F92"/>
    <mergeCell ref="C107:F107"/>
    <mergeCell ref="C21:F21"/>
    <mergeCell ref="C29:F29"/>
    <mergeCell ref="C40:F40"/>
    <mergeCell ref="C52:F52"/>
    <mergeCell ref="C161:F161"/>
    <mergeCell ref="C172:F172"/>
    <mergeCell ref="C219:F219"/>
    <mergeCell ref="C6:G6"/>
    <mergeCell ref="C4:G4"/>
    <mergeCell ref="C196:F196"/>
    <mergeCell ref="C207:F207"/>
    <mergeCell ref="C65:F65"/>
    <mergeCell ref="C121:F121"/>
    <mergeCell ref="C134:F134"/>
    <mergeCell ref="C149:F149"/>
    <mergeCell ref="C79:F7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3" r:id="rId1"/>
  <rowBreaks count="4" manualBreakCount="4">
    <brk id="40" max="6" man="1"/>
    <brk id="107" max="6" man="1"/>
    <brk id="149" max="6" man="1"/>
    <brk id="1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UTP-WM</cp:lastModifiedBy>
  <cp:lastPrinted>2011-02-02T11:41:05Z</cp:lastPrinted>
  <dcterms:created xsi:type="dcterms:W3CDTF">2005-11-04T08:43:51Z</dcterms:created>
  <dcterms:modified xsi:type="dcterms:W3CDTF">2011-03-10T16:05:18Z</dcterms:modified>
  <cp:category/>
  <cp:version/>
  <cp:contentType/>
  <cp:contentStatus/>
</cp:coreProperties>
</file>