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781" activeTab="0"/>
  </bookViews>
  <sheets>
    <sheet name="IB SD IV sem" sheetId="1" r:id="rId1"/>
    <sheet name="ECTS sem" sheetId="2" r:id="rId2"/>
  </sheets>
  <definedNames>
    <definedName name="_xlnm.Print_Area" localSheetId="1">'ECTS sem'!$A$1:$G$101</definedName>
    <definedName name="_xlnm.Print_Area" localSheetId="0">'IB SD IV sem'!$A$1:$AA$196</definedName>
  </definedNames>
  <calcPr fullCalcOnLoad="1"/>
</workbook>
</file>

<file path=xl/sharedStrings.xml><?xml version="1.0" encoding="utf-8"?>
<sst xmlns="http://schemas.openxmlformats.org/spreadsheetml/2006/main" count="775" uniqueCount="170">
  <si>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</si>
  <si>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</si>
  <si>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</si>
  <si>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</si>
  <si>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</si>
  <si>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</si>
  <si>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</si>
  <si>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</si>
  <si>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</si>
  <si>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Razem</t>
  </si>
  <si>
    <t>w tym</t>
  </si>
  <si>
    <t>egza-mi-nów</t>
  </si>
  <si>
    <t>zali-czeń</t>
  </si>
  <si>
    <t>W</t>
  </si>
  <si>
    <t>Ć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</si>
  <si>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</si>
  <si>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</si>
  <si>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</si>
  <si>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</si>
  <si>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</si>
  <si>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</si>
  <si>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</si>
  <si>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</si>
  <si>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 xml:space="preserve">Liczba:  </t>
  </si>
  <si>
    <t>egzaminów</t>
  </si>
  <si>
    <t>zaliczeń</t>
  </si>
  <si>
    <t>Legenda:</t>
  </si>
  <si>
    <t>S</t>
  </si>
  <si>
    <t>ARKUSZ 1</t>
  </si>
  <si>
    <t>B.</t>
  </si>
  <si>
    <t>6.</t>
  </si>
  <si>
    <t>7.</t>
  </si>
  <si>
    <t>8.</t>
  </si>
  <si>
    <t>9.</t>
  </si>
  <si>
    <t>ARKUSZ 2</t>
  </si>
  <si>
    <t>ARKUSZ 4</t>
  </si>
  <si>
    <t>P / S</t>
  </si>
  <si>
    <t>PRZEDMIOTY SPECJALNOŚCIOWE</t>
  </si>
  <si>
    <t xml:space="preserve">IM. J. i J. ŚNIADECKICH </t>
  </si>
  <si>
    <t>w BYDGOSZCZY</t>
  </si>
  <si>
    <t>pkt. ECTS</t>
  </si>
  <si>
    <t>SUMA</t>
  </si>
  <si>
    <t>FORMA STUDIÓW:</t>
  </si>
  <si>
    <t>POZIOM STUDIÓW:</t>
  </si>
  <si>
    <t>11.</t>
  </si>
  <si>
    <t>PROFIL KSZTAŁCENIA:</t>
  </si>
  <si>
    <t>STUDIA STACJONARNE</t>
  </si>
  <si>
    <t>PROFIL OGÓLNOAKADEMICKI</t>
  </si>
  <si>
    <t>INŻYNIERIA BIOMEDYCZNA</t>
  </si>
  <si>
    <t>WYDZIAŁ INŻYNIERII MECHANICZNEJ</t>
  </si>
  <si>
    <t>Moduł - Badanie materiałów i tkanek</t>
  </si>
  <si>
    <t>Moduł  - rehabilitacja ruchowa</t>
  </si>
  <si>
    <t>Seminarium dyplomowe</t>
  </si>
  <si>
    <t>Moduł - projektowanie i modelowanie struktur biomechanicznych</t>
  </si>
  <si>
    <t>Podstawy programowania</t>
  </si>
  <si>
    <t>Obrazowanie medyczne</t>
  </si>
  <si>
    <t>Moduł - automatyka i sterowanie</t>
  </si>
  <si>
    <t xml:space="preserve">Moduł - systemy teleinformatyczne </t>
  </si>
  <si>
    <t>Statystyka medyczna</t>
  </si>
  <si>
    <t>Prawne i ekonomiczne aspekty przedsiębiorczości</t>
  </si>
  <si>
    <t>Praca przejściowa (rozłożona na 2 semesrty - zaliczenie następuje na zakończenie)</t>
  </si>
  <si>
    <t>Rysunek z grafiką inżynierską</t>
  </si>
  <si>
    <t>UNIWERSYTET TECHNOLOGICZNO - PRZYRODNICZY</t>
  </si>
  <si>
    <t>Bydgoszcz dn. …………………..........…..</t>
  </si>
  <si>
    <t>ROZKŁAD ZAJĘĆ W SEMESTRZE</t>
  </si>
  <si>
    <t>sem. I</t>
  </si>
  <si>
    <t>sem. III</t>
  </si>
  <si>
    <t>P</t>
  </si>
  <si>
    <t>PRZEDMIOTY PODSTAWOWE</t>
  </si>
  <si>
    <t>PODSUMOWANIE ARKUSZA 1</t>
  </si>
  <si>
    <t>Uwagi:</t>
  </si>
  <si>
    <t>Pozycja                planu</t>
  </si>
  <si>
    <t>PRZEDMIOTY KIERUNKOWE</t>
  </si>
  <si>
    <t xml:space="preserve">Przygotowanie i złożenie pracy dyplomowej oraz przygotowanie do egzaminu dyplomowego </t>
  </si>
  <si>
    <t>PODSUMOWANIE ARKUSZA 1+2</t>
  </si>
  <si>
    <t>PODSUMOWANIE ARKUSZA 1+2+3</t>
  </si>
  <si>
    <t>2013/2014</t>
  </si>
  <si>
    <t>Praca przejściowa</t>
  </si>
  <si>
    <t>PLAN STUDIÓW NR I</t>
  </si>
  <si>
    <t>Wydział:</t>
  </si>
  <si>
    <t>Kierunek:</t>
  </si>
  <si>
    <t>Specjalność:</t>
  </si>
  <si>
    <t>Forma studiów:</t>
  </si>
  <si>
    <t>Poziom studiów:</t>
  </si>
  <si>
    <t xml:space="preserve">Plan nr </t>
  </si>
  <si>
    <t xml:space="preserve">Obowiązuje od roku akademickiego: </t>
  </si>
  <si>
    <t>Lp.</t>
  </si>
  <si>
    <t>SEMESTR I</t>
  </si>
  <si>
    <t>w</t>
  </si>
  <si>
    <t>ćw</t>
  </si>
  <si>
    <t>l</t>
  </si>
  <si>
    <t>p</t>
  </si>
  <si>
    <t>ECTS</t>
  </si>
  <si>
    <t>suma</t>
  </si>
  <si>
    <t>SEMESTR III sp. 1</t>
  </si>
  <si>
    <t>Studentów obowiązuje uczestnictwo na wszystkich rodzajach zajęć dydaktycznych objętych planem.</t>
  </si>
  <si>
    <t>- wykład</t>
  </si>
  <si>
    <t>- ćwiczenia audytoryjne</t>
  </si>
  <si>
    <t>- ćwiczenia laboratoryjne, lektorat języków obcych</t>
  </si>
  <si>
    <t>- ćwiczenia projektowe</t>
  </si>
  <si>
    <t>- seminarium</t>
  </si>
  <si>
    <t>T</t>
  </si>
  <si>
    <t>- zajęcia terenowe</t>
  </si>
  <si>
    <t>-</t>
  </si>
  <si>
    <t>egzamin</t>
  </si>
  <si>
    <t>12.</t>
  </si>
  <si>
    <r>
      <t>Język obcy</t>
    </r>
    <r>
      <rPr>
        <vertAlign val="superscript"/>
        <sz val="12"/>
        <rFont val="Cambria"/>
        <family val="1"/>
      </rPr>
      <t>2)</t>
    </r>
  </si>
  <si>
    <t>1. INŻYNIERIA TELEMEDYCZNA</t>
  </si>
  <si>
    <t>2. BIOMECHANIKA</t>
  </si>
  <si>
    <t>I</t>
  </si>
  <si>
    <t>PODSUMOWANIE ARKUSZA 1+2+4</t>
  </si>
  <si>
    <t>sem. II</t>
  </si>
  <si>
    <t>ARKUSZ 3</t>
  </si>
  <si>
    <t>Moduł - systemy teleinformatyczne - Elektroniczna dokumentacja pracy szpitala</t>
  </si>
  <si>
    <t>Moduł - systemy teleinformatyczne - Systemy komputerowe w terapii i terapeutyczne urządzenia programowalne</t>
  </si>
  <si>
    <t>Moduł - systemy teleinformatyczne - Systemy zarządzania jednostkami służby zdrowia</t>
  </si>
  <si>
    <t>Moduł - telematyka medyczna - Telechirurgia/telekardiologia</t>
  </si>
  <si>
    <t>Moduł - telematyka medyczna - Techniczne aspekty telediagnostyki</t>
  </si>
  <si>
    <t>Moduł - telematyka medyczna - Zastosowania telemedycyny</t>
  </si>
  <si>
    <t>Moduł - sztuczna inteligencja w medycynie -  Sieci neuronowe</t>
  </si>
  <si>
    <t>Moduł - sztuczna inteligencja w medycynie - Systemy ekspertowe</t>
  </si>
  <si>
    <t>Moduł - techniki wizyjne w medycynie - Analiza sygnałów biomedycznych</t>
  </si>
  <si>
    <t>Moduł - techniki wizyjne w medycynie - Techniczne aspekty metod wizyjnych</t>
  </si>
  <si>
    <t>SEMESTR II sp.1</t>
  </si>
  <si>
    <r>
      <t xml:space="preserve">Moduł - systemy teleinformatyczne - Podstawy teleinformatyki </t>
    </r>
    <r>
      <rPr>
        <i/>
        <sz val="9"/>
        <rFont val="Cambria"/>
        <family val="1"/>
      </rPr>
      <t>(przedmiot obowiązkowy)</t>
    </r>
  </si>
  <si>
    <r>
      <t>Moduł - telematyka medyczna -  Podstawy telematyki  (</t>
    </r>
    <r>
      <rPr>
        <i/>
        <sz val="9"/>
        <rFont val="Cambria"/>
        <family val="1"/>
      </rPr>
      <t>przedmiot obowiązkowy</t>
    </r>
    <r>
      <rPr>
        <sz val="9"/>
        <rFont val="Cambria"/>
        <family val="1"/>
      </rPr>
      <t>)</t>
    </r>
  </si>
  <si>
    <t>sem. IV</t>
  </si>
  <si>
    <t>Fizyka materii żywej</t>
  </si>
  <si>
    <t>Tematyczne zajęcia praktyczne</t>
  </si>
  <si>
    <r>
      <t xml:space="preserve">Moduł - techniki wizyjne w medycynie -  Przesyłanie obrazów i metody obrazowania </t>
    </r>
    <r>
      <rPr>
        <i/>
        <sz val="9"/>
        <rFont val="Cambria"/>
        <family val="1"/>
      </rPr>
      <t>(przedmiot obowiązkowy)</t>
    </r>
  </si>
  <si>
    <r>
      <t xml:space="preserve">Moduł - sztuczna inteligencja w medycynie -  Automatyzacja i systemy wspomagania decyzji </t>
    </r>
    <r>
      <rPr>
        <i/>
        <sz val="8"/>
        <rFont val="Cambria"/>
        <family val="1"/>
      </rPr>
      <t>(przedmiot obowiązkowy)</t>
    </r>
  </si>
  <si>
    <t>Obowiązuje od semestru letniego roku akademickiego: 2013/2014</t>
  </si>
  <si>
    <r>
      <t>Moduł - sztuczna inteligencja w medycynie - do wyboru:</t>
    </r>
  </si>
  <si>
    <t>Moduł - telematyka medyczna - do wyboru:</t>
  </si>
  <si>
    <t xml:space="preserve">Moduł - techniki wizyjne w medycynie - do wyboru: </t>
  </si>
  <si>
    <r>
      <t>Język obcy</t>
    </r>
    <r>
      <rPr>
        <sz val="11"/>
        <color indexed="8"/>
        <rFont val="Cambria"/>
        <family val="1"/>
      </rPr>
      <t xml:space="preserve"> do wyboru spośród: 1. Język angielski, 2. Język niemiecki.</t>
    </r>
  </si>
  <si>
    <r>
      <t>STUDIA DRUGIEGO STOPNIA (</t>
    </r>
    <r>
      <rPr>
        <b/>
        <sz val="9"/>
        <rFont val="Cambria"/>
        <family val="1"/>
      </rPr>
      <t>2-letnie, MAGISTERSKIE)</t>
    </r>
  </si>
  <si>
    <t>Pomiary i sterowanie</t>
  </si>
  <si>
    <t>Ekspoloatacja systemów technicznych</t>
  </si>
  <si>
    <t>SEMESTR IV sp.1</t>
  </si>
  <si>
    <t>SEMESTR IV sp.2</t>
  </si>
  <si>
    <t>SEMESTR II sp.2</t>
  </si>
  <si>
    <t>SEMESTR III sp. 2</t>
  </si>
  <si>
    <t>Wybrane zagadnienia genetyki i terapi genowej</t>
  </si>
  <si>
    <t>Moduł - badanie materiałów i tkanek</t>
  </si>
  <si>
    <t>C.2.</t>
  </si>
  <si>
    <t>C.1.</t>
  </si>
  <si>
    <r>
      <t>Moduł - systemy teleinformatyczne - Systemy zarządzania jednostkami służby zdrowia</t>
    </r>
    <r>
      <rPr>
        <i/>
        <sz val="9"/>
        <rFont val="Cambria"/>
        <family val="1"/>
      </rPr>
      <t xml:space="preserve"> (przedmiot do wyboru)</t>
    </r>
  </si>
  <si>
    <r>
      <t xml:space="preserve">Moduł - systemy teleinformatyczne - Elektroniczna dokumentacja pracy szpitala </t>
    </r>
    <r>
      <rPr>
        <i/>
        <sz val="9"/>
        <rFont val="Cambria"/>
        <family val="1"/>
      </rPr>
      <t xml:space="preserve"> (przedmiot do wyboru)</t>
    </r>
  </si>
  <si>
    <r>
      <t>Moduł - systemy teleinformatyczne - Systemy komputerowe w terapii i terapeutyczne urządzenia programowalne</t>
    </r>
    <r>
      <rPr>
        <i/>
        <sz val="8"/>
        <rFont val="Cambria"/>
        <family val="1"/>
      </rPr>
      <t xml:space="preserve"> (przedmiot do wyboru)</t>
    </r>
  </si>
  <si>
    <r>
      <rPr>
        <b/>
        <sz val="10"/>
        <rFont val="Cambria"/>
        <family val="1"/>
      </rPr>
      <t>Tematyczne zajęcia praktyczn</t>
    </r>
    <r>
      <rPr>
        <sz val="10"/>
        <rFont val="Cambria"/>
        <family val="1"/>
      </rPr>
      <t>e prowadzone będą w języku obcym.</t>
    </r>
  </si>
  <si>
    <r>
      <t>Tematyczne zajęcia praktyczne</t>
    </r>
    <r>
      <rPr>
        <vertAlign val="superscript"/>
        <sz val="12"/>
        <rFont val="Cambria"/>
        <family val="1"/>
      </rPr>
      <t>3</t>
    </r>
  </si>
  <si>
    <r>
      <t>STUDIA DRUGIEGO STOPNIA</t>
    </r>
    <r>
      <rPr>
        <b/>
        <sz val="11"/>
        <rFont val="Cambria"/>
        <family val="1"/>
      </rPr>
      <t xml:space="preserve"> </t>
    </r>
    <r>
      <rPr>
        <b/>
        <sz val="9"/>
        <rFont val="Cambria"/>
        <family val="1"/>
      </rPr>
      <t>(2-letnie, MGR INŻ.)</t>
    </r>
  </si>
  <si>
    <t>Moduł - telematyka medyczna - Telechirurgia/telekardiologia  (przedmiot do wyboru)</t>
  </si>
  <si>
    <t>Moduł - telematyka medyczna - Techniczne aspekty telediagnostyki  (przedmiot do wyboru)</t>
  </si>
  <si>
    <r>
      <t xml:space="preserve">Moduł - techniki wizyjne w medycynie - Analiza sygnałów biomedycznych  </t>
    </r>
    <r>
      <rPr>
        <i/>
        <sz val="9"/>
        <rFont val="Cambria"/>
        <family val="1"/>
      </rPr>
      <t>(przedmiot do wyboru)</t>
    </r>
  </si>
  <si>
    <r>
      <t xml:space="preserve">Moduł - techniki wizyjne w medycynie - Techniczne aspekty metod wizyjnych  </t>
    </r>
    <r>
      <rPr>
        <i/>
        <sz val="9"/>
        <rFont val="Cambria"/>
        <family val="1"/>
      </rPr>
      <t>(przedmiot do wyboru)</t>
    </r>
  </si>
  <si>
    <r>
      <t xml:space="preserve">Moduł - sztuczna inteligencja w medycynie - Systemy ekspertowe </t>
    </r>
    <r>
      <rPr>
        <i/>
        <sz val="9"/>
        <rFont val="Cambria"/>
        <family val="1"/>
      </rPr>
      <t xml:space="preserve"> (przedmiot do wyboru)</t>
    </r>
  </si>
  <si>
    <r>
      <t xml:space="preserve">Moduł - sztuczna inteligencja w medycynie -  Sieci neuronowe </t>
    </r>
    <r>
      <rPr>
        <i/>
        <sz val="9"/>
        <rFont val="Cambria"/>
        <family val="1"/>
      </rPr>
      <t xml:space="preserve"> (przedmiot do wyboru)</t>
    </r>
  </si>
  <si>
    <r>
      <t xml:space="preserve">Moduł - telematyka medyczna - Telechirurgia/telekardiologia </t>
    </r>
    <r>
      <rPr>
        <i/>
        <sz val="9"/>
        <rFont val="Cambria"/>
        <family val="1"/>
      </rPr>
      <t xml:space="preserve"> (przedmiot do wyboru)</t>
    </r>
  </si>
  <si>
    <r>
      <t xml:space="preserve">Moduł - telematyka medyczna - Techniczne aspekty telediagnostyki  </t>
    </r>
    <r>
      <rPr>
        <i/>
        <sz val="9"/>
        <rFont val="Cambria"/>
        <family val="1"/>
      </rPr>
      <t>(przedmiot do wyboru)</t>
    </r>
  </si>
  <si>
    <r>
      <t xml:space="preserve">Moduł - telematyka medyczna - Zastosowania telemedycyny </t>
    </r>
    <r>
      <rPr>
        <i/>
        <sz val="9"/>
        <rFont val="Cambria"/>
        <family val="1"/>
      </rPr>
      <t xml:space="preserve"> (przedmiot do wyboru)</t>
    </r>
  </si>
  <si>
    <t>10.</t>
  </si>
  <si>
    <r>
      <rPr>
        <b/>
        <sz val="10"/>
        <rFont val="Cambria"/>
        <family val="1"/>
      </rPr>
      <t>Moduły</t>
    </r>
    <r>
      <rPr>
        <sz val="10"/>
        <rFont val="Cambria"/>
        <family val="1"/>
      </rPr>
      <t xml:space="preserve"> do wyboru w tym jeden przedmiot obowiązkowy a drugi do wyboru.</t>
    </r>
  </si>
  <si>
    <r>
      <t>Moduł - systemy teleinformatyczne</t>
    </r>
    <r>
      <rPr>
        <vertAlign val="superscript"/>
        <sz val="12"/>
        <rFont val="Cambria"/>
        <family val="1"/>
      </rPr>
      <t>4</t>
    </r>
    <r>
      <rPr>
        <sz val="12"/>
        <rFont val="Cambria"/>
        <family val="1"/>
      </rPr>
      <t xml:space="preserve">  - do wyboru:</t>
    </r>
  </si>
  <si>
    <r>
      <t>Moduł - telematyka medyczna</t>
    </r>
    <r>
      <rPr>
        <vertAlign val="superscript"/>
        <sz val="12"/>
        <rFont val="Cambria"/>
        <family val="1"/>
      </rPr>
      <t>4</t>
    </r>
    <r>
      <rPr>
        <sz val="12"/>
        <rFont val="Cambria"/>
        <family val="1"/>
      </rPr>
      <t xml:space="preserve"> - do wyboru:</t>
    </r>
  </si>
  <si>
    <r>
      <t>Moduł - sztuczna inteligencja w medycynie</t>
    </r>
    <r>
      <rPr>
        <vertAlign val="superscript"/>
        <sz val="12"/>
        <rFont val="Cambria"/>
        <family val="1"/>
      </rPr>
      <t>4</t>
    </r>
    <r>
      <rPr>
        <sz val="12"/>
        <rFont val="Cambria"/>
        <family val="1"/>
      </rPr>
      <t xml:space="preserve"> - do wyboru:</t>
    </r>
  </si>
  <si>
    <r>
      <t>Moduł - techniki wizyjne w medycynie</t>
    </r>
    <r>
      <rPr>
        <vertAlign val="superscript"/>
        <sz val="12"/>
        <rFont val="Cambria"/>
        <family val="1"/>
      </rPr>
      <t>4</t>
    </r>
    <r>
      <rPr>
        <sz val="12"/>
        <rFont val="Cambria"/>
        <family val="1"/>
      </rPr>
      <t xml:space="preserve"> - do wyboru: </t>
    </r>
  </si>
  <si>
    <t>Liczba godzinw semestrze (semestr I - IV)</t>
  </si>
  <si>
    <t>Studentów obowiązuje napisanie i obrona pracy dyplomowej oraz zdanie egzaminu dyplomowego (20 pkt. ECTS - poz. pl B.7).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</si>
</sst>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  <numFmt numFmtId="179" formatCode="#;#;\ 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b/>
      <sz val="28"/>
      <name val="Cambria"/>
      <family val="1"/>
    </font>
    <font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9"/>
      <name val="Cambria"/>
      <family val="1"/>
    </font>
    <font>
      <vertAlign val="superscript"/>
      <sz val="12"/>
      <name val="Cambria"/>
      <family val="1"/>
    </font>
    <font>
      <sz val="11"/>
      <color indexed="8"/>
      <name val="Czcionka tekstu podstawowego"/>
      <family val="2"/>
    </font>
    <font>
      <sz val="12"/>
      <color indexed="8"/>
      <name val="Cambria"/>
      <family val="1"/>
    </font>
    <font>
      <b/>
      <i/>
      <sz val="12"/>
      <name val="Cambria"/>
      <family val="1"/>
    </font>
    <font>
      <u val="single"/>
      <sz val="10"/>
      <name val="Cambria"/>
      <family val="1"/>
    </font>
    <font>
      <b/>
      <sz val="12"/>
      <color indexed="10"/>
      <name val="Cambria"/>
      <family val="1"/>
    </font>
    <font>
      <sz val="10"/>
      <name val="Tahoma"/>
      <family val="2"/>
    </font>
    <font>
      <sz val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10"/>
      <name val="Cambria"/>
      <family val="1"/>
    </font>
    <font>
      <i/>
      <sz val="9"/>
      <name val="Cambria"/>
      <family val="1"/>
    </font>
    <font>
      <sz val="11"/>
      <color indexed="8"/>
      <name val="Calibri"/>
      <family val="2"/>
    </font>
    <font>
      <b/>
      <sz val="14"/>
      <name val="Cambria"/>
      <family val="1"/>
    </font>
    <font>
      <i/>
      <sz val="8"/>
      <name val="Cambria"/>
      <family val="1"/>
    </font>
    <font>
      <sz val="8"/>
      <name val="Arial CE"/>
      <family val="0"/>
    </font>
    <font>
      <sz val="10.5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46" fillId="0" borderId="0">
      <alignment/>
      <protection/>
    </xf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11" fillId="35" borderId="43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8" fillId="0" borderId="24" xfId="0" applyFont="1" applyBorder="1" applyAlignment="1">
      <alignment horizontal="right" vertical="center"/>
    </xf>
    <xf numFmtId="0" fontId="6" fillId="0" borderId="47" xfId="0" applyFont="1" applyBorder="1" applyAlignment="1">
      <alignment vertical="center"/>
    </xf>
    <xf numFmtId="0" fontId="4" fillId="34" borderId="48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0" fontId="6" fillId="35" borderId="4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 quotePrefix="1">
      <alignment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6" fillId="0" borderId="20" xfId="0" applyFont="1" applyBorder="1" applyAlignment="1" quotePrefix="1">
      <alignment horizontal="right" vertical="center"/>
    </xf>
    <xf numFmtId="0" fontId="6" fillId="0" borderId="0" xfId="0" applyFont="1" applyAlignment="1" quotePrefix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6" borderId="5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49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6" borderId="55" xfId="0" applyFont="1" applyFill="1" applyBorder="1" applyAlignment="1">
      <alignment horizontal="left" vertical="center"/>
    </xf>
    <xf numFmtId="0" fontId="6" fillId="33" borderId="68" xfId="0" applyFont="1" applyFill="1" applyBorder="1" applyAlignment="1">
      <alignment horizontal="center" vertical="center"/>
    </xf>
    <xf numFmtId="164" fontId="6" fillId="33" borderId="57" xfId="0" applyNumberFormat="1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0" fillId="33" borderId="58" xfId="0" applyFont="1" applyFill="1" applyBorder="1" applyAlignment="1">
      <alignment horizontal="left" vertical="center"/>
    </xf>
    <xf numFmtId="0" fontId="12" fillId="36" borderId="58" xfId="0" applyFont="1" applyFill="1" applyBorder="1" applyAlignment="1">
      <alignment vertical="center"/>
    </xf>
    <xf numFmtId="0" fontId="12" fillId="33" borderId="58" xfId="0" applyFont="1" applyFill="1" applyBorder="1" applyAlignment="1">
      <alignment horizontal="left" vertical="center"/>
    </xf>
    <xf numFmtId="0" fontId="12" fillId="36" borderId="69" xfId="0" applyFont="1" applyFill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33" borderId="55" xfId="0" applyFont="1" applyFill="1" applyBorder="1" applyAlignment="1">
      <alignment horizontal="left" vertical="center"/>
    </xf>
    <xf numFmtId="0" fontId="12" fillId="36" borderId="55" xfId="0" applyFont="1" applyFill="1" applyBorder="1" applyAlignment="1">
      <alignment horizontal="left" vertical="center"/>
    </xf>
    <xf numFmtId="0" fontId="6" fillId="33" borderId="70" xfId="0" applyFont="1" applyFill="1" applyBorder="1" applyAlignment="1">
      <alignment horizontal="center" vertical="center"/>
    </xf>
    <xf numFmtId="0" fontId="20" fillId="36" borderId="58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vertical="center"/>
    </xf>
    <xf numFmtId="0" fontId="6" fillId="39" borderId="1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/>
    </xf>
    <xf numFmtId="0" fontId="6" fillId="40" borderId="11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vertical="center"/>
    </xf>
    <xf numFmtId="0" fontId="6" fillId="40" borderId="56" xfId="0" applyFont="1" applyFill="1" applyBorder="1" applyAlignment="1">
      <alignment horizontal="center" vertical="center"/>
    </xf>
    <xf numFmtId="0" fontId="29" fillId="33" borderId="58" xfId="0" applyFont="1" applyFill="1" applyBorder="1" applyAlignment="1">
      <alignment vertical="center"/>
    </xf>
    <xf numFmtId="0" fontId="6" fillId="41" borderId="56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1" borderId="4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6" fillId="40" borderId="10" xfId="0" applyFont="1" applyFill="1" applyBorder="1" applyAlignment="1">
      <alignment horizontal="center" vertical="center"/>
    </xf>
    <xf numFmtId="0" fontId="12" fillId="39" borderId="58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3" fillId="42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1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72" xfId="0" applyFont="1" applyBorder="1" applyAlignment="1">
      <alignment horizontal="center" vertical="center" textRotation="90" wrapText="1"/>
    </xf>
    <xf numFmtId="0" fontId="3" fillId="0" borderId="73" xfId="0" applyFont="1" applyBorder="1" applyAlignment="1">
      <alignment horizontal="center" vertical="center" textRotation="90" wrapText="1"/>
    </xf>
    <xf numFmtId="0" fontId="3" fillId="0" borderId="7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35" borderId="76" xfId="0" applyFont="1" applyFill="1" applyBorder="1" applyAlignment="1">
      <alignment horizontal="right" vertical="center"/>
    </xf>
    <xf numFmtId="0" fontId="4" fillId="35" borderId="77" xfId="0" applyFont="1" applyFill="1" applyBorder="1" applyAlignment="1">
      <alignment horizontal="right" vertical="center"/>
    </xf>
    <xf numFmtId="0" fontId="4" fillId="35" borderId="24" xfId="0" applyFont="1" applyFill="1" applyBorder="1" applyAlignment="1">
      <alignment horizontal="right" vertical="center"/>
    </xf>
    <xf numFmtId="0" fontId="4" fillId="35" borderId="25" xfId="0" applyFont="1" applyFill="1" applyBorder="1" applyAlignment="1">
      <alignment horizontal="right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3" fillId="33" borderId="58" xfId="0" applyFont="1" applyFill="1" applyBorder="1" applyAlignment="1">
      <alignment horizontal="left" vertical="center"/>
    </xf>
    <xf numFmtId="0" fontId="23" fillId="33" borderId="55" xfId="0" applyFont="1" applyFill="1" applyBorder="1" applyAlignment="1">
      <alignment horizontal="left" vertical="center"/>
    </xf>
    <xf numFmtId="0" fontId="6" fillId="33" borderId="58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 horizontal="left" vertical="center"/>
    </xf>
    <xf numFmtId="0" fontId="15" fillId="33" borderId="38" xfId="0" applyFont="1" applyFill="1" applyBorder="1" applyAlignment="1">
      <alignment horizontal="left" vertical="top" wrapText="1"/>
    </xf>
    <xf numFmtId="0" fontId="15" fillId="33" borderId="83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/>
    </xf>
    <xf numFmtId="0" fontId="6" fillId="35" borderId="79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textRotation="90"/>
    </xf>
    <xf numFmtId="0" fontId="3" fillId="0" borderId="72" xfId="0" applyFont="1" applyBorder="1" applyAlignment="1">
      <alignment horizontal="center" vertical="center" textRotation="90"/>
    </xf>
    <xf numFmtId="0" fontId="3" fillId="0" borderId="73" xfId="0" applyFont="1" applyBorder="1" applyAlignment="1">
      <alignment horizontal="center" vertical="center" textRotation="90"/>
    </xf>
    <xf numFmtId="0" fontId="4" fillId="35" borderId="102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4" fillId="35" borderId="103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4" fillId="35" borderId="104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105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4" fillId="34" borderId="48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left" vertical="center"/>
    </xf>
    <xf numFmtId="0" fontId="6" fillId="33" borderId="106" xfId="0" applyFont="1" applyFill="1" applyBorder="1" applyAlignment="1">
      <alignment horizontal="left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textRotation="90"/>
    </xf>
    <xf numFmtId="0" fontId="3" fillId="0" borderId="6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10" fillId="35" borderId="76" xfId="0" applyFont="1" applyFill="1" applyBorder="1" applyAlignment="1">
      <alignment horizontal="right" vertical="center"/>
    </xf>
    <xf numFmtId="0" fontId="10" fillId="35" borderId="77" xfId="0" applyFont="1" applyFill="1" applyBorder="1" applyAlignment="1">
      <alignment horizontal="right" vertical="center"/>
    </xf>
    <xf numFmtId="0" fontId="10" fillId="35" borderId="24" xfId="0" applyFont="1" applyFill="1" applyBorder="1" applyAlignment="1">
      <alignment horizontal="right" vertical="center"/>
    </xf>
    <xf numFmtId="0" fontId="10" fillId="35" borderId="25" xfId="0" applyFont="1" applyFill="1" applyBorder="1" applyAlignment="1">
      <alignment horizontal="right" vertical="center"/>
    </xf>
    <xf numFmtId="0" fontId="10" fillId="35" borderId="102" xfId="0" applyFont="1" applyFill="1" applyBorder="1" applyAlignment="1">
      <alignment horizontal="center" vertical="center"/>
    </xf>
    <xf numFmtId="0" fontId="10" fillId="35" borderId="86" xfId="0" applyFont="1" applyFill="1" applyBorder="1" applyAlignment="1">
      <alignment horizontal="center" vertical="center"/>
    </xf>
    <xf numFmtId="0" fontId="10" fillId="35" borderId="103" xfId="0" applyFont="1" applyFill="1" applyBorder="1" applyAlignment="1">
      <alignment horizontal="center" vertical="center"/>
    </xf>
    <xf numFmtId="0" fontId="10" fillId="35" borderId="88" xfId="0" applyFont="1" applyFill="1" applyBorder="1" applyAlignment="1">
      <alignment horizontal="center" vertical="center"/>
    </xf>
    <xf numFmtId="0" fontId="10" fillId="35" borderId="104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1" fillId="35" borderId="78" xfId="0" applyFont="1" applyFill="1" applyBorder="1" applyAlignment="1">
      <alignment horizontal="center" vertical="center"/>
    </xf>
    <xf numFmtId="0" fontId="11" fillId="35" borderId="79" xfId="0" applyFont="1" applyFill="1" applyBorder="1" applyAlignment="1">
      <alignment horizontal="center" vertical="center"/>
    </xf>
    <xf numFmtId="0" fontId="11" fillId="35" borderId="80" xfId="0" applyFont="1" applyFill="1" applyBorder="1" applyAlignment="1">
      <alignment horizontal="center" vertical="center"/>
    </xf>
    <xf numFmtId="0" fontId="10" fillId="35" borderId="105" xfId="0" applyFont="1" applyFill="1" applyBorder="1" applyAlignment="1">
      <alignment horizontal="center" vertical="center"/>
    </xf>
    <xf numFmtId="0" fontId="10" fillId="35" borderId="73" xfId="0" applyFont="1" applyFill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23" fillId="33" borderId="61" xfId="0" applyFont="1" applyFill="1" applyBorder="1" applyAlignment="1">
      <alignment horizontal="left" vertical="top" wrapText="1"/>
    </xf>
    <xf numFmtId="0" fontId="23" fillId="33" borderId="108" xfId="0" applyFont="1" applyFill="1" applyBorder="1" applyAlignment="1">
      <alignment horizontal="left" vertical="top" wrapText="1"/>
    </xf>
    <xf numFmtId="0" fontId="3" fillId="34" borderId="48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1" borderId="49" xfId="0" applyFont="1" applyFill="1" applyBorder="1" applyAlignment="1">
      <alignment horizontal="center" vertical="center"/>
    </xf>
    <xf numFmtId="0" fontId="6" fillId="41" borderId="68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41" borderId="37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41" borderId="72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9" borderId="63" xfId="0" applyFont="1" applyFill="1" applyBorder="1" applyAlignment="1">
      <alignment horizontal="center" vertical="center"/>
    </xf>
    <xf numFmtId="0" fontId="6" fillId="39" borderId="66" xfId="0" applyFont="1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23" fillId="39" borderId="63" xfId="0" applyFont="1" applyFill="1" applyBorder="1" applyAlignment="1">
      <alignment horizontal="center" vertical="center"/>
    </xf>
    <xf numFmtId="0" fontId="23" fillId="39" borderId="66" xfId="0" applyFont="1" applyFill="1" applyBorder="1" applyAlignment="1">
      <alignment horizontal="center" vertical="center"/>
    </xf>
    <xf numFmtId="0" fontId="23" fillId="39" borderId="35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9" fillId="33" borderId="63" xfId="0" applyFont="1" applyFill="1" applyBorder="1" applyAlignment="1">
      <alignment horizontal="center"/>
    </xf>
    <xf numFmtId="0" fontId="19" fillId="33" borderId="66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152400</xdr:rowOff>
    </xdr:from>
    <xdr:to>
      <xdr:col>1</xdr:col>
      <xdr:colOff>342900</xdr:colOff>
      <xdr:row>3</xdr:row>
      <xdr:rowOff>38100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45</xdr:row>
      <xdr:rowOff>152400</xdr:rowOff>
    </xdr:from>
    <xdr:to>
      <xdr:col>1</xdr:col>
      <xdr:colOff>342900</xdr:colOff>
      <xdr:row>47</xdr:row>
      <xdr:rowOff>38100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34415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91</xdr:row>
      <xdr:rowOff>152400</xdr:rowOff>
    </xdr:from>
    <xdr:to>
      <xdr:col>1</xdr:col>
      <xdr:colOff>342900</xdr:colOff>
      <xdr:row>93</xdr:row>
      <xdr:rowOff>38100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72640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151</xdr:row>
      <xdr:rowOff>152400</xdr:rowOff>
    </xdr:from>
    <xdr:to>
      <xdr:col>1</xdr:col>
      <xdr:colOff>342900</xdr:colOff>
      <xdr:row>153</xdr:row>
      <xdr:rowOff>38100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3185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295275</xdr:colOff>
      <xdr:row>1</xdr:row>
      <xdr:rowOff>28575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7"/>
  <sheetViews>
    <sheetView tabSelected="1" view="pageBreakPreview" zoomScaleNormal="75" zoomScaleSheetLayoutView="100" workbookViewId="0" topLeftCell="A1">
      <selection activeCell="T8" sqref="T8:AA8"/>
    </sheetView>
  </sheetViews>
  <sheetFormatPr defaultColWidth="9.00390625" defaultRowHeight="18" customHeight="1"/>
  <cols>
    <col min="1" max="1" width="5.00390625" style="11" customWidth="1"/>
    <col min="2" max="2" width="54.125" style="11" customWidth="1"/>
    <col min="3" max="3" width="39.625" style="11" customWidth="1"/>
    <col min="4" max="6" width="6.75390625" style="11" customWidth="1"/>
    <col min="7" max="11" width="7.75390625" style="11" customWidth="1"/>
    <col min="12" max="27" width="5.75390625" style="11" customWidth="1"/>
    <col min="28" max="16384" width="9.125" style="11" customWidth="1"/>
  </cols>
  <sheetData>
    <row r="1" spans="1:27" ht="18" customHeight="1">
      <c r="A1" s="12"/>
      <c r="B1" s="13"/>
      <c r="C1" s="14"/>
      <c r="D1" s="345" t="s">
        <v>78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7"/>
      <c r="T1" s="351" t="s">
        <v>0</v>
      </c>
      <c r="U1" s="352"/>
      <c r="V1" s="352"/>
      <c r="W1" s="352"/>
      <c r="X1" s="352"/>
      <c r="Y1" s="352"/>
      <c r="Z1" s="352"/>
      <c r="AA1" s="353"/>
    </row>
    <row r="2" spans="1:27" ht="18" customHeight="1">
      <c r="A2" s="210"/>
      <c r="B2" s="211"/>
      <c r="C2" s="212"/>
      <c r="D2" s="348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50"/>
      <c r="T2" s="354"/>
      <c r="U2" s="355"/>
      <c r="V2" s="355"/>
      <c r="W2" s="355"/>
      <c r="X2" s="355"/>
      <c r="Y2" s="355"/>
      <c r="Z2" s="355"/>
      <c r="AA2" s="356"/>
    </row>
    <row r="3" spans="1:27" ht="18" customHeight="1">
      <c r="A3" s="357" t="s">
        <v>49</v>
      </c>
      <c r="B3" s="358"/>
      <c r="C3" s="359"/>
      <c r="D3" s="348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50"/>
      <c r="T3" s="354"/>
      <c r="U3" s="355"/>
      <c r="V3" s="355"/>
      <c r="W3" s="355"/>
      <c r="X3" s="355"/>
      <c r="Y3" s="355"/>
      <c r="Z3" s="355"/>
      <c r="AA3" s="356"/>
    </row>
    <row r="4" spans="1:27" ht="18" customHeight="1">
      <c r="A4" s="342"/>
      <c r="B4" s="214"/>
      <c r="C4" s="215"/>
      <c r="D4" s="15" t="s">
        <v>45</v>
      </c>
      <c r="E4" s="121"/>
      <c r="F4" s="121"/>
      <c r="G4" s="121"/>
      <c r="H4" s="2" t="s">
        <v>47</v>
      </c>
      <c r="J4" s="18"/>
      <c r="K4" s="18"/>
      <c r="L4" s="18"/>
      <c r="M4" s="18"/>
      <c r="N4" s="18"/>
      <c r="O4" s="18"/>
      <c r="P4" s="24"/>
      <c r="Q4" s="24"/>
      <c r="R4" s="24"/>
      <c r="S4" s="65"/>
      <c r="T4" s="213"/>
      <c r="U4" s="214"/>
      <c r="V4" s="214"/>
      <c r="W4" s="214"/>
      <c r="X4" s="214"/>
      <c r="Y4" s="214"/>
      <c r="Z4" s="214"/>
      <c r="AA4" s="343"/>
    </row>
    <row r="5" spans="1:27" ht="18" customHeight="1">
      <c r="A5" s="213"/>
      <c r="B5" s="214"/>
      <c r="C5" s="215"/>
      <c r="D5" s="15" t="s">
        <v>43</v>
      </c>
      <c r="E5" s="121"/>
      <c r="F5" s="121"/>
      <c r="G5" s="15"/>
      <c r="H5" s="2" t="s">
        <v>152</v>
      </c>
      <c r="J5" s="18"/>
      <c r="K5" s="18"/>
      <c r="L5" s="18"/>
      <c r="M5" s="18"/>
      <c r="N5" s="18"/>
      <c r="O5" s="18"/>
      <c r="P5" s="24"/>
      <c r="Q5" s="24"/>
      <c r="R5" s="24"/>
      <c r="S5" s="65"/>
      <c r="T5" s="326"/>
      <c r="U5" s="327"/>
      <c r="V5" s="327"/>
      <c r="W5" s="327"/>
      <c r="X5" s="327"/>
      <c r="Y5" s="327"/>
      <c r="Z5" s="327"/>
      <c r="AA5" s="328"/>
    </row>
    <row r="6" spans="1:27" ht="18" customHeight="1">
      <c r="A6" s="213" t="s">
        <v>62</v>
      </c>
      <c r="B6" s="214"/>
      <c r="C6" s="215"/>
      <c r="D6" s="15" t="s">
        <v>42</v>
      </c>
      <c r="E6" s="121"/>
      <c r="F6" s="121"/>
      <c r="G6" s="15"/>
      <c r="H6" s="2" t="s">
        <v>46</v>
      </c>
      <c r="J6" s="18"/>
      <c r="K6" s="18"/>
      <c r="L6" s="18"/>
      <c r="M6" s="18"/>
      <c r="N6" s="18"/>
      <c r="O6" s="18"/>
      <c r="P6" s="24"/>
      <c r="Q6" s="24"/>
      <c r="R6" s="24"/>
      <c r="S6" s="65"/>
      <c r="T6" s="326" t="s">
        <v>2</v>
      </c>
      <c r="U6" s="327"/>
      <c r="V6" s="327"/>
      <c r="W6" s="327"/>
      <c r="X6" s="327"/>
      <c r="Y6" s="327"/>
      <c r="Z6" s="327"/>
      <c r="AA6" s="328"/>
    </row>
    <row r="7" spans="1:27" ht="18" customHeight="1">
      <c r="A7" s="326" t="s">
        <v>38</v>
      </c>
      <c r="B7" s="327"/>
      <c r="C7" s="344"/>
      <c r="D7" s="15" t="s">
        <v>1</v>
      </c>
      <c r="E7" s="15"/>
      <c r="F7" s="15"/>
      <c r="G7" s="15"/>
      <c r="H7" s="2" t="s">
        <v>48</v>
      </c>
      <c r="J7" s="18"/>
      <c r="K7" s="18"/>
      <c r="L7" s="18"/>
      <c r="M7" s="18"/>
      <c r="N7" s="18"/>
      <c r="O7" s="18"/>
      <c r="P7" s="24"/>
      <c r="Q7" s="24"/>
      <c r="R7" s="24"/>
      <c r="S7" s="65"/>
      <c r="T7" s="326" t="s">
        <v>4</v>
      </c>
      <c r="U7" s="327"/>
      <c r="V7" s="327"/>
      <c r="W7" s="327"/>
      <c r="X7" s="327"/>
      <c r="Y7" s="327"/>
      <c r="Z7" s="327"/>
      <c r="AA7" s="328"/>
    </row>
    <row r="8" spans="1:27" ht="18" customHeight="1">
      <c r="A8" s="213" t="s">
        <v>39</v>
      </c>
      <c r="B8" s="214"/>
      <c r="C8" s="215"/>
      <c r="D8" s="23" t="s">
        <v>3</v>
      </c>
      <c r="E8" s="15"/>
      <c r="F8" s="15"/>
      <c r="G8" s="15"/>
      <c r="H8" s="90" t="s">
        <v>107</v>
      </c>
      <c r="J8" s="24"/>
      <c r="K8" s="18"/>
      <c r="L8" s="18"/>
      <c r="M8" s="18"/>
      <c r="N8" s="18"/>
      <c r="O8" s="18"/>
      <c r="P8" s="24"/>
      <c r="Q8" s="24"/>
      <c r="R8" s="24"/>
      <c r="S8" s="65"/>
      <c r="T8" s="326"/>
      <c r="U8" s="327"/>
      <c r="V8" s="327"/>
      <c r="W8" s="327"/>
      <c r="X8" s="327"/>
      <c r="Y8" s="327"/>
      <c r="Z8" s="327"/>
      <c r="AA8" s="328"/>
    </row>
    <row r="9" spans="1:27" ht="18" customHeight="1">
      <c r="A9" s="19"/>
      <c r="B9" s="16"/>
      <c r="C9" s="17"/>
      <c r="D9" s="23"/>
      <c r="E9" s="15"/>
      <c r="F9" s="15"/>
      <c r="G9" s="15"/>
      <c r="H9" s="90" t="s">
        <v>108</v>
      </c>
      <c r="J9" s="24"/>
      <c r="K9" s="18"/>
      <c r="L9" s="18"/>
      <c r="M9" s="18"/>
      <c r="N9" s="18"/>
      <c r="O9" s="18"/>
      <c r="P9" s="24"/>
      <c r="Q9" s="24"/>
      <c r="R9" s="24"/>
      <c r="S9" s="65"/>
      <c r="T9" s="20"/>
      <c r="U9" s="21"/>
      <c r="V9" s="21"/>
      <c r="W9" s="21"/>
      <c r="X9" s="21"/>
      <c r="Y9" s="21"/>
      <c r="Z9" s="21"/>
      <c r="AA9" s="22"/>
    </row>
    <row r="10" spans="1:27" ht="18" customHeight="1" thickBot="1">
      <c r="A10" s="25"/>
      <c r="B10" s="26"/>
      <c r="C10" s="27"/>
      <c r="D10" s="23"/>
      <c r="E10" s="15"/>
      <c r="F10" s="15"/>
      <c r="G10" s="15"/>
      <c r="H10" s="15"/>
      <c r="I10" s="28"/>
      <c r="J10" s="15"/>
      <c r="K10" s="28"/>
      <c r="L10" s="18"/>
      <c r="M10" s="18"/>
      <c r="N10" s="18"/>
      <c r="O10" s="18"/>
      <c r="P10" s="24"/>
      <c r="Q10" s="24"/>
      <c r="R10" s="24"/>
      <c r="S10" s="65"/>
      <c r="T10" s="338" t="s">
        <v>63</v>
      </c>
      <c r="U10" s="339"/>
      <c r="V10" s="339"/>
      <c r="W10" s="339"/>
      <c r="X10" s="339"/>
      <c r="Y10" s="339"/>
      <c r="Z10" s="339"/>
      <c r="AA10" s="340"/>
    </row>
    <row r="11" spans="1:27" s="10" customFormat="1" ht="10.5" customHeight="1" thickBo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</row>
    <row r="12" spans="1:27" ht="18" customHeight="1">
      <c r="A12" s="216" t="s">
        <v>5</v>
      </c>
      <c r="B12" s="219" t="s">
        <v>6</v>
      </c>
      <c r="C12" s="220"/>
      <c r="D12" s="329" t="s">
        <v>7</v>
      </c>
      <c r="E12" s="220"/>
      <c r="F12" s="330"/>
      <c r="G12" s="320" t="s">
        <v>8</v>
      </c>
      <c r="H12" s="258"/>
      <c r="I12" s="258"/>
      <c r="J12" s="258"/>
      <c r="K12" s="258"/>
      <c r="L12" s="320" t="s">
        <v>64</v>
      </c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9"/>
    </row>
    <row r="13" spans="1:27" ht="18" customHeight="1">
      <c r="A13" s="217"/>
      <c r="B13" s="221"/>
      <c r="C13" s="222"/>
      <c r="D13" s="331"/>
      <c r="E13" s="222"/>
      <c r="F13" s="332"/>
      <c r="G13" s="321" t="s">
        <v>9</v>
      </c>
      <c r="H13" s="278" t="s">
        <v>10</v>
      </c>
      <c r="I13" s="278"/>
      <c r="J13" s="278"/>
      <c r="K13" s="279"/>
      <c r="L13" s="322" t="s">
        <v>65</v>
      </c>
      <c r="M13" s="323"/>
      <c r="N13" s="323"/>
      <c r="O13" s="254"/>
      <c r="P13" s="322" t="s">
        <v>111</v>
      </c>
      <c r="Q13" s="323"/>
      <c r="R13" s="323"/>
      <c r="S13" s="324"/>
      <c r="T13" s="325" t="s">
        <v>66</v>
      </c>
      <c r="U13" s="323"/>
      <c r="V13" s="323"/>
      <c r="W13" s="254"/>
      <c r="X13" s="322" t="s">
        <v>126</v>
      </c>
      <c r="Y13" s="323"/>
      <c r="Z13" s="323"/>
      <c r="AA13" s="324"/>
    </row>
    <row r="14" spans="1:39" ht="18" customHeight="1">
      <c r="A14" s="217"/>
      <c r="B14" s="221"/>
      <c r="C14" s="222"/>
      <c r="D14" s="333" t="s">
        <v>11</v>
      </c>
      <c r="E14" s="360" t="s">
        <v>12</v>
      </c>
      <c r="F14" s="296" t="s">
        <v>40</v>
      </c>
      <c r="G14" s="300"/>
      <c r="H14" s="278" t="s">
        <v>13</v>
      </c>
      <c r="I14" s="278" t="s">
        <v>14</v>
      </c>
      <c r="J14" s="278" t="s">
        <v>15</v>
      </c>
      <c r="K14" s="279" t="s">
        <v>36</v>
      </c>
      <c r="L14" s="317" t="s">
        <v>168</v>
      </c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9"/>
      <c r="AB14" s="30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27" ht="18" customHeight="1">
      <c r="A15" s="217"/>
      <c r="B15" s="221"/>
      <c r="C15" s="222"/>
      <c r="D15" s="333"/>
      <c r="E15" s="361"/>
      <c r="F15" s="297"/>
      <c r="G15" s="300"/>
      <c r="H15" s="278"/>
      <c r="I15" s="278"/>
      <c r="J15" s="278"/>
      <c r="K15" s="279"/>
      <c r="L15" s="276" t="s">
        <v>13</v>
      </c>
      <c r="M15" s="274" t="s">
        <v>14</v>
      </c>
      <c r="N15" s="245" t="s">
        <v>15</v>
      </c>
      <c r="O15" s="32" t="s">
        <v>67</v>
      </c>
      <c r="P15" s="276" t="s">
        <v>13</v>
      </c>
      <c r="Q15" s="274" t="s">
        <v>14</v>
      </c>
      <c r="R15" s="245" t="s">
        <v>15</v>
      </c>
      <c r="S15" s="32" t="s">
        <v>67</v>
      </c>
      <c r="T15" s="276" t="s">
        <v>13</v>
      </c>
      <c r="U15" s="274" t="s">
        <v>14</v>
      </c>
      <c r="V15" s="245" t="s">
        <v>15</v>
      </c>
      <c r="W15" s="32" t="s">
        <v>67</v>
      </c>
      <c r="X15" s="276" t="s">
        <v>13</v>
      </c>
      <c r="Y15" s="274" t="s">
        <v>14</v>
      </c>
      <c r="Z15" s="245" t="s">
        <v>15</v>
      </c>
      <c r="AA15" s="32" t="s">
        <v>67</v>
      </c>
    </row>
    <row r="16" spans="1:27" ht="18" customHeight="1" thickBot="1">
      <c r="A16" s="218"/>
      <c r="B16" s="223"/>
      <c r="C16" s="224"/>
      <c r="D16" s="334"/>
      <c r="E16" s="362"/>
      <c r="F16" s="298"/>
      <c r="G16" s="301"/>
      <c r="H16" s="275"/>
      <c r="I16" s="275"/>
      <c r="J16" s="275"/>
      <c r="K16" s="280"/>
      <c r="L16" s="277"/>
      <c r="M16" s="275"/>
      <c r="N16" s="246"/>
      <c r="O16" s="33" t="s">
        <v>27</v>
      </c>
      <c r="P16" s="277"/>
      <c r="Q16" s="275"/>
      <c r="R16" s="246"/>
      <c r="S16" s="33" t="s">
        <v>27</v>
      </c>
      <c r="T16" s="277"/>
      <c r="U16" s="275"/>
      <c r="V16" s="246"/>
      <c r="W16" s="33" t="s">
        <v>27</v>
      </c>
      <c r="X16" s="277"/>
      <c r="Y16" s="275"/>
      <c r="Z16" s="246"/>
      <c r="AA16" s="33" t="s">
        <v>27</v>
      </c>
    </row>
    <row r="17" spans="1:27" ht="18" customHeight="1" thickBot="1">
      <c r="A17" s="34" t="s">
        <v>16</v>
      </c>
      <c r="B17" s="312" t="s">
        <v>68</v>
      </c>
      <c r="C17" s="312"/>
      <c r="D17" s="312"/>
      <c r="E17" s="312"/>
      <c r="F17" s="312"/>
      <c r="G17" s="312"/>
      <c r="H17" s="312"/>
      <c r="I17" s="363"/>
      <c r="J17" s="363"/>
      <c r="K17" s="36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4"/>
    </row>
    <row r="18" spans="1:27" s="39" customFormat="1" ht="18" customHeight="1">
      <c r="A18" s="35" t="s">
        <v>17</v>
      </c>
      <c r="B18" s="315" t="s">
        <v>106</v>
      </c>
      <c r="C18" s="316"/>
      <c r="D18" s="137"/>
      <c r="E18" s="138">
        <v>1</v>
      </c>
      <c r="F18" s="139">
        <v>4</v>
      </c>
      <c r="G18" s="140">
        <f>SUM(H18:K18)</f>
        <v>24</v>
      </c>
      <c r="H18" s="141">
        <f aca="true" t="shared" si="0" ref="H18:K21">L18+P18+X18+T18</f>
        <v>0</v>
      </c>
      <c r="I18" s="167">
        <f t="shared" si="0"/>
        <v>0</v>
      </c>
      <c r="J18" s="167">
        <f t="shared" si="0"/>
        <v>24</v>
      </c>
      <c r="K18" s="169">
        <f t="shared" si="0"/>
        <v>0</v>
      </c>
      <c r="L18" s="170"/>
      <c r="M18" s="167"/>
      <c r="N18" s="167">
        <v>24</v>
      </c>
      <c r="O18" s="139"/>
      <c r="P18" s="168"/>
      <c r="Q18" s="167"/>
      <c r="R18" s="167"/>
      <c r="S18" s="139"/>
      <c r="T18" s="38"/>
      <c r="U18" s="36"/>
      <c r="V18" s="36"/>
      <c r="W18" s="37"/>
      <c r="X18" s="38"/>
      <c r="Y18" s="36"/>
      <c r="Z18" s="36"/>
      <c r="AA18" s="37"/>
    </row>
    <row r="19" spans="1:27" s="39" customFormat="1" ht="18" customHeight="1">
      <c r="A19" s="40" t="s">
        <v>18</v>
      </c>
      <c r="B19" s="241" t="s">
        <v>58</v>
      </c>
      <c r="C19" s="242"/>
      <c r="D19" s="137"/>
      <c r="E19" s="138">
        <v>2</v>
      </c>
      <c r="F19" s="143">
        <v>3</v>
      </c>
      <c r="G19" s="144">
        <f>SUM(H19:K19)</f>
        <v>20</v>
      </c>
      <c r="H19" s="141">
        <f t="shared" si="0"/>
        <v>0</v>
      </c>
      <c r="I19" s="141">
        <f t="shared" si="0"/>
        <v>20</v>
      </c>
      <c r="J19" s="141">
        <f t="shared" si="0"/>
        <v>0</v>
      </c>
      <c r="K19" s="138">
        <f t="shared" si="0"/>
        <v>0</v>
      </c>
      <c r="L19" s="4"/>
      <c r="M19" s="3">
        <v>12</v>
      </c>
      <c r="N19" s="3"/>
      <c r="O19" s="145"/>
      <c r="P19" s="144"/>
      <c r="Q19" s="3">
        <v>8</v>
      </c>
      <c r="R19" s="3"/>
      <c r="S19" s="145"/>
      <c r="T19" s="47"/>
      <c r="U19" s="45"/>
      <c r="V19" s="45"/>
      <c r="W19" s="46"/>
      <c r="X19" s="47"/>
      <c r="Y19" s="45"/>
      <c r="Z19" s="45"/>
      <c r="AA19" s="46"/>
    </row>
    <row r="20" spans="1:27" s="39" customFormat="1" ht="18" customHeight="1">
      <c r="A20" s="40" t="s">
        <v>19</v>
      </c>
      <c r="B20" s="241" t="s">
        <v>127</v>
      </c>
      <c r="C20" s="242"/>
      <c r="D20" s="137">
        <v>1</v>
      </c>
      <c r="E20" s="138">
        <v>2</v>
      </c>
      <c r="F20" s="143">
        <v>3</v>
      </c>
      <c r="G20" s="144">
        <f>SUM(H20:K20)</f>
        <v>39</v>
      </c>
      <c r="H20" s="141">
        <f t="shared" si="0"/>
        <v>27</v>
      </c>
      <c r="I20" s="141">
        <f t="shared" si="0"/>
        <v>0</v>
      </c>
      <c r="J20" s="141">
        <f t="shared" si="0"/>
        <v>12</v>
      </c>
      <c r="K20" s="138">
        <f t="shared" si="0"/>
        <v>0</v>
      </c>
      <c r="L20" s="194">
        <v>12</v>
      </c>
      <c r="M20" s="3"/>
      <c r="N20" s="3">
        <v>12</v>
      </c>
      <c r="O20" s="146"/>
      <c r="P20" s="144">
        <v>15</v>
      </c>
      <c r="Q20" s="3"/>
      <c r="R20" s="3"/>
      <c r="S20" s="146"/>
      <c r="T20" s="47"/>
      <c r="U20" s="45"/>
      <c r="V20" s="45"/>
      <c r="W20" s="46"/>
      <c r="X20" s="47"/>
      <c r="Y20" s="45"/>
      <c r="Z20" s="45"/>
      <c r="AA20" s="46"/>
    </row>
    <row r="21" spans="1:27" s="39" customFormat="1" ht="18" customHeight="1">
      <c r="A21" s="40" t="s">
        <v>20</v>
      </c>
      <c r="B21" s="241" t="s">
        <v>59</v>
      </c>
      <c r="C21" s="242"/>
      <c r="D21" s="137"/>
      <c r="E21" s="138">
        <v>1</v>
      </c>
      <c r="F21" s="143">
        <v>2</v>
      </c>
      <c r="G21" s="144">
        <f>SUM(H21:K21)</f>
        <v>24</v>
      </c>
      <c r="H21" s="141">
        <f t="shared" si="0"/>
        <v>12</v>
      </c>
      <c r="I21" s="141">
        <f t="shared" si="0"/>
        <v>12</v>
      </c>
      <c r="J21" s="141">
        <f t="shared" si="0"/>
        <v>0</v>
      </c>
      <c r="K21" s="138">
        <f t="shared" si="0"/>
        <v>0</v>
      </c>
      <c r="L21" s="4">
        <v>12</v>
      </c>
      <c r="M21" s="3">
        <v>12</v>
      </c>
      <c r="N21" s="3"/>
      <c r="O21" s="146"/>
      <c r="P21" s="144"/>
      <c r="Q21" s="3"/>
      <c r="R21" s="3"/>
      <c r="S21" s="146"/>
      <c r="T21" s="47"/>
      <c r="U21" s="45"/>
      <c r="V21" s="45"/>
      <c r="W21" s="46"/>
      <c r="X21" s="47"/>
      <c r="Y21" s="45"/>
      <c r="Z21" s="45"/>
      <c r="AA21" s="46"/>
    </row>
    <row r="22" spans="1:27" s="39" customFormat="1" ht="18" customHeight="1" thickBot="1">
      <c r="A22" s="40"/>
      <c r="B22" s="310"/>
      <c r="C22" s="311"/>
      <c r="D22" s="41"/>
      <c r="E22" s="42"/>
      <c r="F22" s="42"/>
      <c r="G22" s="48"/>
      <c r="H22" s="43"/>
      <c r="I22" s="43"/>
      <c r="J22" s="43"/>
      <c r="K22" s="44"/>
      <c r="L22" s="49"/>
      <c r="M22" s="50"/>
      <c r="N22" s="51"/>
      <c r="O22" s="52"/>
      <c r="P22" s="123"/>
      <c r="Q22" s="112"/>
      <c r="R22" s="50"/>
      <c r="S22" s="52"/>
      <c r="T22" s="53"/>
      <c r="U22" s="50"/>
      <c r="V22" s="50"/>
      <c r="W22" s="52"/>
      <c r="X22" s="53"/>
      <c r="Y22" s="50"/>
      <c r="Z22" s="50"/>
      <c r="AA22" s="52"/>
    </row>
    <row r="23" spans="1:27" ht="18" customHeight="1" thickTop="1">
      <c r="A23" s="54"/>
      <c r="B23" s="364" t="s">
        <v>22</v>
      </c>
      <c r="C23" s="365"/>
      <c r="D23" s="368">
        <f aca="true" t="shared" si="1" ref="D23:AA23">SUM(D18:D22)</f>
        <v>1</v>
      </c>
      <c r="E23" s="370">
        <f t="shared" si="1"/>
        <v>6</v>
      </c>
      <c r="F23" s="372">
        <f t="shared" si="1"/>
        <v>12</v>
      </c>
      <c r="G23" s="377">
        <f t="shared" si="1"/>
        <v>107</v>
      </c>
      <c r="H23" s="370">
        <f t="shared" si="1"/>
        <v>39</v>
      </c>
      <c r="I23" s="370">
        <f t="shared" si="1"/>
        <v>32</v>
      </c>
      <c r="J23" s="370">
        <f t="shared" si="1"/>
        <v>36</v>
      </c>
      <c r="K23" s="372">
        <f t="shared" si="1"/>
        <v>0</v>
      </c>
      <c r="L23" s="55">
        <f t="shared" si="1"/>
        <v>24</v>
      </c>
      <c r="M23" s="56">
        <f t="shared" si="1"/>
        <v>24</v>
      </c>
      <c r="N23" s="56">
        <f t="shared" si="1"/>
        <v>36</v>
      </c>
      <c r="O23" s="57">
        <f t="shared" si="1"/>
        <v>0</v>
      </c>
      <c r="P23" s="55">
        <f t="shared" si="1"/>
        <v>15</v>
      </c>
      <c r="Q23" s="56">
        <f t="shared" si="1"/>
        <v>8</v>
      </c>
      <c r="R23" s="56">
        <f t="shared" si="1"/>
        <v>0</v>
      </c>
      <c r="S23" s="59">
        <f t="shared" si="1"/>
        <v>0</v>
      </c>
      <c r="T23" s="58">
        <f t="shared" si="1"/>
        <v>0</v>
      </c>
      <c r="U23" s="56">
        <f t="shared" si="1"/>
        <v>0</v>
      </c>
      <c r="V23" s="56">
        <f t="shared" si="1"/>
        <v>0</v>
      </c>
      <c r="W23" s="57">
        <f t="shared" si="1"/>
        <v>0</v>
      </c>
      <c r="X23" s="55">
        <f t="shared" si="1"/>
        <v>0</v>
      </c>
      <c r="Y23" s="56">
        <f t="shared" si="1"/>
        <v>0</v>
      </c>
      <c r="Z23" s="56">
        <f t="shared" si="1"/>
        <v>0</v>
      </c>
      <c r="AA23" s="59">
        <f t="shared" si="1"/>
        <v>0</v>
      </c>
    </row>
    <row r="24" spans="1:29" ht="18" customHeight="1" thickBot="1">
      <c r="A24" s="60"/>
      <c r="B24" s="366"/>
      <c r="C24" s="367"/>
      <c r="D24" s="369"/>
      <c r="E24" s="371"/>
      <c r="F24" s="373"/>
      <c r="G24" s="378"/>
      <c r="H24" s="371"/>
      <c r="I24" s="371"/>
      <c r="J24" s="371"/>
      <c r="K24" s="373"/>
      <c r="L24" s="374">
        <f>SUM(L23:O23)</f>
        <v>84</v>
      </c>
      <c r="M24" s="375"/>
      <c r="N24" s="375"/>
      <c r="O24" s="376"/>
      <c r="P24" s="374">
        <f>SUM(P23:S23)</f>
        <v>23</v>
      </c>
      <c r="Q24" s="375"/>
      <c r="R24" s="375"/>
      <c r="S24" s="376"/>
      <c r="T24" s="374">
        <f>SUM(T23:W23)</f>
        <v>0</v>
      </c>
      <c r="U24" s="375"/>
      <c r="V24" s="375"/>
      <c r="W24" s="376"/>
      <c r="X24" s="374">
        <f>SUM(X23:AA23)</f>
        <v>0</v>
      </c>
      <c r="Y24" s="375"/>
      <c r="Z24" s="375"/>
      <c r="AA24" s="376"/>
      <c r="AC24" s="11">
        <f>SUM(L24:AA24)</f>
        <v>107</v>
      </c>
    </row>
    <row r="25" spans="1:27" s="61" customFormat="1" ht="18" customHeight="1">
      <c r="A25" s="288" t="s">
        <v>69</v>
      </c>
      <c r="B25" s="289"/>
      <c r="C25" s="290"/>
      <c r="D25" s="291" t="s">
        <v>11</v>
      </c>
      <c r="E25" s="294" t="s">
        <v>12</v>
      </c>
      <c r="F25" s="296" t="s">
        <v>40</v>
      </c>
      <c r="G25" s="299" t="s">
        <v>9</v>
      </c>
      <c r="H25" s="278" t="s">
        <v>13</v>
      </c>
      <c r="I25" s="278" t="s">
        <v>14</v>
      </c>
      <c r="J25" s="278" t="s">
        <v>15</v>
      </c>
      <c r="K25" s="279" t="s">
        <v>36</v>
      </c>
      <c r="L25" s="281" t="s">
        <v>65</v>
      </c>
      <c r="M25" s="282"/>
      <c r="N25" s="282"/>
      <c r="O25" s="257"/>
      <c r="P25" s="281" t="s">
        <v>111</v>
      </c>
      <c r="Q25" s="282"/>
      <c r="R25" s="282"/>
      <c r="S25" s="283"/>
      <c r="T25" s="284" t="s">
        <v>66</v>
      </c>
      <c r="U25" s="282"/>
      <c r="V25" s="282"/>
      <c r="W25" s="257"/>
      <c r="X25" s="281" t="s">
        <v>126</v>
      </c>
      <c r="Y25" s="282"/>
      <c r="Z25" s="282"/>
      <c r="AA25" s="283"/>
    </row>
    <row r="26" spans="1:27" s="61" customFormat="1" ht="18" customHeight="1">
      <c r="A26" s="288"/>
      <c r="B26" s="289"/>
      <c r="C26" s="290"/>
      <c r="D26" s="292"/>
      <c r="E26" s="294"/>
      <c r="F26" s="297"/>
      <c r="G26" s="300"/>
      <c r="H26" s="278"/>
      <c r="I26" s="278"/>
      <c r="J26" s="278"/>
      <c r="K26" s="279"/>
      <c r="L26" s="276" t="s">
        <v>13</v>
      </c>
      <c r="M26" s="274" t="s">
        <v>14</v>
      </c>
      <c r="N26" s="245" t="s">
        <v>15</v>
      </c>
      <c r="O26" s="62" t="s">
        <v>67</v>
      </c>
      <c r="P26" s="276" t="s">
        <v>13</v>
      </c>
      <c r="Q26" s="274" t="s">
        <v>14</v>
      </c>
      <c r="R26" s="245" t="s">
        <v>15</v>
      </c>
      <c r="S26" s="62" t="s">
        <v>67</v>
      </c>
      <c r="T26" s="276" t="s">
        <v>13</v>
      </c>
      <c r="U26" s="274" t="s">
        <v>14</v>
      </c>
      <c r="V26" s="245" t="s">
        <v>15</v>
      </c>
      <c r="W26" s="62" t="s">
        <v>67</v>
      </c>
      <c r="X26" s="276" t="s">
        <v>13</v>
      </c>
      <c r="Y26" s="274" t="s">
        <v>14</v>
      </c>
      <c r="Z26" s="245" t="s">
        <v>15</v>
      </c>
      <c r="AA26" s="62" t="s">
        <v>67</v>
      </c>
    </row>
    <row r="27" spans="1:27" s="61" customFormat="1" ht="18" customHeight="1" thickBot="1">
      <c r="A27" s="288"/>
      <c r="B27" s="289"/>
      <c r="C27" s="290"/>
      <c r="D27" s="293"/>
      <c r="E27" s="295"/>
      <c r="F27" s="298"/>
      <c r="G27" s="301"/>
      <c r="H27" s="275"/>
      <c r="I27" s="275"/>
      <c r="J27" s="275"/>
      <c r="K27" s="280"/>
      <c r="L27" s="277"/>
      <c r="M27" s="275"/>
      <c r="N27" s="246"/>
      <c r="O27" s="33" t="s">
        <v>27</v>
      </c>
      <c r="P27" s="277"/>
      <c r="Q27" s="275"/>
      <c r="R27" s="246"/>
      <c r="S27" s="33" t="s">
        <v>27</v>
      </c>
      <c r="T27" s="277"/>
      <c r="U27" s="275"/>
      <c r="V27" s="246"/>
      <c r="W27" s="33" t="s">
        <v>27</v>
      </c>
      <c r="X27" s="277"/>
      <c r="Y27" s="275"/>
      <c r="Z27" s="246"/>
      <c r="AA27" s="33" t="s">
        <v>27</v>
      </c>
    </row>
    <row r="28" spans="1:29" s="61" customFormat="1" ht="18" customHeight="1">
      <c r="A28" s="288"/>
      <c r="B28" s="289"/>
      <c r="C28" s="290"/>
      <c r="D28" s="379">
        <f aca="true" t="shared" si="2" ref="D28:AA28">D23</f>
        <v>1</v>
      </c>
      <c r="E28" s="381">
        <f t="shared" si="2"/>
        <v>6</v>
      </c>
      <c r="F28" s="235">
        <f t="shared" si="2"/>
        <v>12</v>
      </c>
      <c r="G28" s="237">
        <f t="shared" si="2"/>
        <v>107</v>
      </c>
      <c r="H28" s="249">
        <f t="shared" si="2"/>
        <v>39</v>
      </c>
      <c r="I28" s="249">
        <f t="shared" si="2"/>
        <v>32</v>
      </c>
      <c r="J28" s="249">
        <f t="shared" si="2"/>
        <v>36</v>
      </c>
      <c r="K28" s="249">
        <f t="shared" si="2"/>
        <v>0</v>
      </c>
      <c r="L28" s="124">
        <f t="shared" si="2"/>
        <v>24</v>
      </c>
      <c r="M28" s="125">
        <f t="shared" si="2"/>
        <v>24</v>
      </c>
      <c r="N28" s="125">
        <f t="shared" si="2"/>
        <v>36</v>
      </c>
      <c r="O28" s="126">
        <f t="shared" si="2"/>
        <v>0</v>
      </c>
      <c r="P28" s="124">
        <f t="shared" si="2"/>
        <v>15</v>
      </c>
      <c r="Q28" s="125">
        <f t="shared" si="2"/>
        <v>8</v>
      </c>
      <c r="R28" s="125">
        <f t="shared" si="2"/>
        <v>0</v>
      </c>
      <c r="S28" s="127">
        <f t="shared" si="2"/>
        <v>0</v>
      </c>
      <c r="T28" s="124">
        <f t="shared" si="2"/>
        <v>0</v>
      </c>
      <c r="U28" s="125">
        <f t="shared" si="2"/>
        <v>0</v>
      </c>
      <c r="V28" s="125">
        <f t="shared" si="2"/>
        <v>0</v>
      </c>
      <c r="W28" s="126">
        <f t="shared" si="2"/>
        <v>0</v>
      </c>
      <c r="X28" s="128">
        <f t="shared" si="2"/>
        <v>0</v>
      </c>
      <c r="Y28" s="125">
        <f t="shared" si="2"/>
        <v>0</v>
      </c>
      <c r="Z28" s="125">
        <f t="shared" si="2"/>
        <v>0</v>
      </c>
      <c r="AA28" s="126">
        <f t="shared" si="2"/>
        <v>0</v>
      </c>
      <c r="AC28" s="61" t="s">
        <v>41</v>
      </c>
    </row>
    <row r="29" spans="1:29" s="61" customFormat="1" ht="18" customHeight="1" thickBot="1">
      <c r="A29" s="288"/>
      <c r="B29" s="289"/>
      <c r="C29" s="290"/>
      <c r="D29" s="380"/>
      <c r="E29" s="382"/>
      <c r="F29" s="236"/>
      <c r="G29" s="238"/>
      <c r="H29" s="250"/>
      <c r="I29" s="250"/>
      <c r="J29" s="250"/>
      <c r="K29" s="250"/>
      <c r="L29" s="251">
        <f>SUM(L28:O28)</f>
        <v>84</v>
      </c>
      <c r="M29" s="252"/>
      <c r="N29" s="252"/>
      <c r="O29" s="253"/>
      <c r="P29" s="251">
        <f>SUM(P28:S28)</f>
        <v>23</v>
      </c>
      <c r="Q29" s="252"/>
      <c r="R29" s="252"/>
      <c r="S29" s="253"/>
      <c r="T29" s="251">
        <f>SUM(T28:W28)</f>
        <v>0</v>
      </c>
      <c r="U29" s="252"/>
      <c r="V29" s="252"/>
      <c r="W29" s="253"/>
      <c r="X29" s="251">
        <f>SUM(X28:AA28)</f>
        <v>0</v>
      </c>
      <c r="Y29" s="252"/>
      <c r="Z29" s="252"/>
      <c r="AA29" s="253"/>
      <c r="AC29" s="61">
        <f>SUM(L29:AA29)</f>
        <v>107</v>
      </c>
    </row>
    <row r="30" spans="1:29" s="61" customFormat="1" ht="18" customHeight="1">
      <c r="A30" s="288"/>
      <c r="B30" s="289"/>
      <c r="C30" s="290"/>
      <c r="D30" s="266" t="s">
        <v>23</v>
      </c>
      <c r="E30" s="267"/>
      <c r="F30" s="268"/>
      <c r="G30" s="257" t="s">
        <v>24</v>
      </c>
      <c r="H30" s="258"/>
      <c r="I30" s="258"/>
      <c r="J30" s="258"/>
      <c r="K30" s="259"/>
      <c r="L30" s="263">
        <v>1</v>
      </c>
      <c r="M30" s="264"/>
      <c r="N30" s="264"/>
      <c r="O30" s="265"/>
      <c r="P30" s="263">
        <v>0</v>
      </c>
      <c r="Q30" s="264"/>
      <c r="R30" s="264"/>
      <c r="S30" s="265"/>
      <c r="T30" s="263">
        <v>0</v>
      </c>
      <c r="U30" s="264"/>
      <c r="V30" s="264"/>
      <c r="W30" s="265"/>
      <c r="X30" s="263">
        <v>0</v>
      </c>
      <c r="Y30" s="264"/>
      <c r="Z30" s="264"/>
      <c r="AA30" s="265"/>
      <c r="AC30" s="61">
        <f>SUM(L30:AA30)</f>
        <v>1</v>
      </c>
    </row>
    <row r="31" spans="1:29" s="61" customFormat="1" ht="18" customHeight="1">
      <c r="A31" s="288"/>
      <c r="B31" s="289"/>
      <c r="C31" s="290"/>
      <c r="D31" s="269"/>
      <c r="E31" s="214"/>
      <c r="F31" s="270"/>
      <c r="G31" s="254" t="s">
        <v>25</v>
      </c>
      <c r="H31" s="255"/>
      <c r="I31" s="255"/>
      <c r="J31" s="255"/>
      <c r="K31" s="256"/>
      <c r="L31" s="232">
        <v>4</v>
      </c>
      <c r="M31" s="233"/>
      <c r="N31" s="233"/>
      <c r="O31" s="234"/>
      <c r="P31" s="232">
        <v>2</v>
      </c>
      <c r="Q31" s="233"/>
      <c r="R31" s="233"/>
      <c r="S31" s="234"/>
      <c r="T31" s="232">
        <v>0</v>
      </c>
      <c r="U31" s="233"/>
      <c r="V31" s="233"/>
      <c r="W31" s="234"/>
      <c r="X31" s="232">
        <v>0</v>
      </c>
      <c r="Y31" s="233"/>
      <c r="Z31" s="233"/>
      <c r="AA31" s="234"/>
      <c r="AC31" s="61">
        <f>SUM(L31:AA31)</f>
        <v>6</v>
      </c>
    </row>
    <row r="32" spans="1:29" s="61" customFormat="1" ht="18" customHeight="1" thickBot="1">
      <c r="A32" s="288"/>
      <c r="B32" s="289"/>
      <c r="C32" s="290"/>
      <c r="D32" s="271"/>
      <c r="E32" s="272"/>
      <c r="F32" s="273"/>
      <c r="G32" s="254" t="s">
        <v>40</v>
      </c>
      <c r="H32" s="255"/>
      <c r="I32" s="255"/>
      <c r="J32" s="255"/>
      <c r="K32" s="256"/>
      <c r="L32" s="229">
        <v>10</v>
      </c>
      <c r="M32" s="230"/>
      <c r="N32" s="230"/>
      <c r="O32" s="231"/>
      <c r="P32" s="229">
        <v>2</v>
      </c>
      <c r="Q32" s="230"/>
      <c r="R32" s="230"/>
      <c r="S32" s="231"/>
      <c r="T32" s="229">
        <v>0</v>
      </c>
      <c r="U32" s="230"/>
      <c r="V32" s="230"/>
      <c r="W32" s="231"/>
      <c r="X32" s="229">
        <v>0</v>
      </c>
      <c r="Y32" s="230"/>
      <c r="Z32" s="230"/>
      <c r="AA32" s="231"/>
      <c r="AC32" s="61">
        <f>SUM(L32:AA32)</f>
        <v>12</v>
      </c>
    </row>
    <row r="33" spans="1:27" s="10" customFormat="1" ht="18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63"/>
      <c r="P33" s="1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63"/>
    </row>
    <row r="34" spans="1:27" s="10" customFormat="1" ht="18" customHeight="1">
      <c r="A34" s="64" t="s">
        <v>70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5"/>
      <c r="P34" s="120"/>
      <c r="Q34" s="89" t="s">
        <v>131</v>
      </c>
      <c r="R34" s="29"/>
      <c r="S34" s="104"/>
      <c r="T34" s="15"/>
      <c r="U34" s="15"/>
      <c r="V34" s="15"/>
      <c r="W34" s="15"/>
      <c r="X34" s="129"/>
      <c r="Y34" s="11"/>
      <c r="Z34" s="15"/>
      <c r="AA34" s="66"/>
    </row>
    <row r="35" spans="1:27" s="10" customFormat="1" ht="18" customHeight="1">
      <c r="A35" s="6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5"/>
      <c r="P35" s="120"/>
      <c r="Q35" s="1"/>
      <c r="T35" s="15"/>
      <c r="U35" s="15"/>
      <c r="V35" s="15"/>
      <c r="W35" s="15"/>
      <c r="X35" s="129"/>
      <c r="Y35" s="11"/>
      <c r="Z35" s="15"/>
      <c r="AA35" s="66"/>
    </row>
    <row r="36" spans="1:27" s="10" customFormat="1" ht="18" customHeight="1">
      <c r="A36" s="105" t="s">
        <v>17</v>
      </c>
      <c r="B36" s="106" t="s">
        <v>95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66"/>
      <c r="P36" s="130"/>
      <c r="Q36" s="122" t="s">
        <v>26</v>
      </c>
      <c r="R36" s="121"/>
      <c r="S36" s="67"/>
      <c r="T36" s="67"/>
      <c r="U36" s="67"/>
      <c r="V36" s="67"/>
      <c r="W36" s="67"/>
      <c r="X36" s="67"/>
      <c r="Y36" s="67"/>
      <c r="Z36" s="67"/>
      <c r="AA36" s="68"/>
    </row>
    <row r="37" spans="1:27" s="10" customFormat="1" ht="18" customHeight="1">
      <c r="A37" s="105" t="s">
        <v>18</v>
      </c>
      <c r="B37" s="109" t="s">
        <v>135</v>
      </c>
      <c r="C37" s="24"/>
      <c r="D37" s="2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6"/>
      <c r="P37" s="130"/>
      <c r="Q37" s="24" t="s">
        <v>13</v>
      </c>
      <c r="R37" s="131" t="s">
        <v>96</v>
      </c>
      <c r="S37" s="67"/>
      <c r="T37" s="67"/>
      <c r="U37" s="67"/>
      <c r="V37" s="67"/>
      <c r="W37" s="67"/>
      <c r="X37" s="67"/>
      <c r="Y37" s="67"/>
      <c r="Z37" s="67"/>
      <c r="AA37" s="68"/>
    </row>
    <row r="38" spans="1:27" s="10" customFormat="1" ht="18" customHeight="1">
      <c r="A38" s="203" t="s">
        <v>19</v>
      </c>
      <c r="B38" s="11" t="s">
        <v>150</v>
      </c>
      <c r="C38" s="15"/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5"/>
      <c r="P38" s="130"/>
      <c r="Q38" s="24" t="s">
        <v>14</v>
      </c>
      <c r="R38" s="131" t="s">
        <v>97</v>
      </c>
      <c r="S38" s="67"/>
      <c r="T38" s="67"/>
      <c r="U38" s="24"/>
      <c r="V38" s="67"/>
      <c r="W38" s="67"/>
      <c r="X38" s="67"/>
      <c r="Y38" s="67"/>
      <c r="Z38" s="67"/>
      <c r="AA38" s="68"/>
    </row>
    <row r="39" spans="1:27" s="10" customFormat="1" ht="18" customHeight="1">
      <c r="A39" s="108" t="s">
        <v>20</v>
      </c>
      <c r="B39" s="11" t="s">
        <v>163</v>
      </c>
      <c r="C39" s="7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5"/>
      <c r="P39" s="130"/>
      <c r="Q39" s="24" t="s">
        <v>15</v>
      </c>
      <c r="R39" s="131" t="s">
        <v>98</v>
      </c>
      <c r="S39" s="67"/>
      <c r="T39" s="67"/>
      <c r="U39" s="67"/>
      <c r="V39" s="67"/>
      <c r="W39" s="67"/>
      <c r="X39" s="67"/>
      <c r="Y39" s="67"/>
      <c r="Z39" s="67"/>
      <c r="AA39" s="68"/>
    </row>
    <row r="40" spans="1:27" s="10" customFormat="1" ht="18" customHeight="1">
      <c r="A40" s="134" t="s">
        <v>21</v>
      </c>
      <c r="B40" s="107" t="s">
        <v>169</v>
      </c>
      <c r="C40" s="24"/>
      <c r="D40" s="70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5"/>
      <c r="P40" s="130"/>
      <c r="Q40" s="24" t="s">
        <v>67</v>
      </c>
      <c r="R40" s="131" t="s">
        <v>99</v>
      </c>
      <c r="S40" s="67"/>
      <c r="T40" s="67"/>
      <c r="U40" s="67"/>
      <c r="V40" s="67"/>
      <c r="W40" s="67"/>
      <c r="X40" s="67"/>
      <c r="Y40" s="67"/>
      <c r="Z40" s="67"/>
      <c r="AA40" s="68"/>
    </row>
    <row r="41" spans="1:27" s="10" customFormat="1" ht="18" customHeight="1">
      <c r="A41" s="69"/>
      <c r="B41" s="7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65"/>
      <c r="P41" s="130"/>
      <c r="Q41" s="24" t="s">
        <v>27</v>
      </c>
      <c r="R41" s="131" t="s">
        <v>100</v>
      </c>
      <c r="S41" s="67"/>
      <c r="T41" s="67"/>
      <c r="U41" s="67"/>
      <c r="V41" s="24"/>
      <c r="W41" s="24"/>
      <c r="X41" s="24"/>
      <c r="Y41" s="24"/>
      <c r="Z41" s="67"/>
      <c r="AA41" s="68"/>
    </row>
    <row r="42" spans="1:27" s="10" customFormat="1" ht="18" customHeight="1">
      <c r="A42" s="72"/>
      <c r="B42" s="1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65"/>
      <c r="P42" s="130"/>
      <c r="Q42" s="24" t="s">
        <v>101</v>
      </c>
      <c r="R42" s="131" t="s">
        <v>102</v>
      </c>
      <c r="S42" s="67"/>
      <c r="T42" s="67"/>
      <c r="U42" s="67"/>
      <c r="V42" s="67"/>
      <c r="W42" s="67"/>
      <c r="X42" s="67"/>
      <c r="Y42" s="67"/>
      <c r="Z42" s="67"/>
      <c r="AA42" s="68"/>
    </row>
    <row r="43" spans="1:27" s="10" customFormat="1" ht="18" customHeight="1">
      <c r="A43" s="73"/>
      <c r="B43" s="11"/>
      <c r="C43" s="1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65"/>
      <c r="P43" s="130"/>
      <c r="Q43" s="195"/>
      <c r="R43" s="16" t="s">
        <v>103</v>
      </c>
      <c r="S43" s="24" t="s">
        <v>104</v>
      </c>
      <c r="T43" s="67"/>
      <c r="U43" s="67"/>
      <c r="V43" s="67"/>
      <c r="W43" s="67"/>
      <c r="X43" s="67"/>
      <c r="Y43" s="67"/>
      <c r="Z43" s="67"/>
      <c r="AA43" s="68"/>
    </row>
    <row r="44" spans="1:27" s="10" customFormat="1" ht="18" customHeight="1" thickBot="1">
      <c r="A44" s="74"/>
      <c r="B44" s="75"/>
      <c r="C44" s="75"/>
      <c r="D44" s="75"/>
      <c r="E44" s="76"/>
      <c r="F44" s="76"/>
      <c r="G44" s="76"/>
      <c r="H44" s="76"/>
      <c r="I44" s="76"/>
      <c r="J44" s="76"/>
      <c r="K44" s="75"/>
      <c r="L44" s="75"/>
      <c r="M44" s="75"/>
      <c r="N44" s="75"/>
      <c r="O44" s="77"/>
      <c r="P44" s="260" t="s">
        <v>28</v>
      </c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27" ht="18" customHeight="1">
      <c r="A45" s="12"/>
      <c r="B45" s="13"/>
      <c r="C45" s="14"/>
      <c r="D45" s="345" t="s">
        <v>78</v>
      </c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7"/>
      <c r="T45" s="351" t="s">
        <v>0</v>
      </c>
      <c r="U45" s="352"/>
      <c r="V45" s="352"/>
      <c r="W45" s="352"/>
      <c r="X45" s="352"/>
      <c r="Y45" s="352"/>
      <c r="Z45" s="352"/>
      <c r="AA45" s="353"/>
    </row>
    <row r="46" spans="1:27" ht="18" customHeight="1">
      <c r="A46" s="210"/>
      <c r="B46" s="211"/>
      <c r="C46" s="212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50"/>
      <c r="T46" s="354"/>
      <c r="U46" s="355"/>
      <c r="V46" s="355"/>
      <c r="W46" s="355"/>
      <c r="X46" s="355"/>
      <c r="Y46" s="355"/>
      <c r="Z46" s="355"/>
      <c r="AA46" s="356"/>
    </row>
    <row r="47" spans="1:27" ht="18" customHeight="1">
      <c r="A47" s="357" t="s">
        <v>49</v>
      </c>
      <c r="B47" s="358"/>
      <c r="C47" s="359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50"/>
      <c r="T47" s="354"/>
      <c r="U47" s="355"/>
      <c r="V47" s="355"/>
      <c r="W47" s="355"/>
      <c r="X47" s="355"/>
      <c r="Y47" s="355"/>
      <c r="Z47" s="355"/>
      <c r="AA47" s="356"/>
    </row>
    <row r="48" spans="1:27" ht="18" customHeight="1">
      <c r="A48" s="342"/>
      <c r="B48" s="214"/>
      <c r="C48" s="215"/>
      <c r="D48" s="15" t="s">
        <v>45</v>
      </c>
      <c r="E48" s="121"/>
      <c r="F48" s="121"/>
      <c r="G48" s="121"/>
      <c r="H48" s="2" t="s">
        <v>47</v>
      </c>
      <c r="J48" s="18"/>
      <c r="K48" s="18"/>
      <c r="L48" s="18"/>
      <c r="M48" s="18"/>
      <c r="N48" s="18"/>
      <c r="O48" s="18"/>
      <c r="P48" s="24"/>
      <c r="Q48" s="24"/>
      <c r="R48" s="24"/>
      <c r="S48" s="65"/>
      <c r="T48" s="213"/>
      <c r="U48" s="214"/>
      <c r="V48" s="214"/>
      <c r="W48" s="214"/>
      <c r="X48" s="214"/>
      <c r="Y48" s="214"/>
      <c r="Z48" s="214"/>
      <c r="AA48" s="343"/>
    </row>
    <row r="49" spans="1:27" ht="18" customHeight="1">
      <c r="A49" s="213"/>
      <c r="B49" s="214"/>
      <c r="C49" s="215"/>
      <c r="D49" s="15" t="s">
        <v>43</v>
      </c>
      <c r="E49" s="121"/>
      <c r="F49" s="121"/>
      <c r="G49" s="15"/>
      <c r="H49" s="2" t="s">
        <v>152</v>
      </c>
      <c r="J49" s="18"/>
      <c r="K49" s="18"/>
      <c r="L49" s="18"/>
      <c r="M49" s="18"/>
      <c r="N49" s="18"/>
      <c r="O49" s="18"/>
      <c r="P49" s="24"/>
      <c r="Q49" s="24"/>
      <c r="R49" s="24"/>
      <c r="S49" s="65"/>
      <c r="T49" s="326"/>
      <c r="U49" s="327"/>
      <c r="V49" s="327"/>
      <c r="W49" s="327"/>
      <c r="X49" s="327"/>
      <c r="Y49" s="327"/>
      <c r="Z49" s="327"/>
      <c r="AA49" s="328"/>
    </row>
    <row r="50" spans="1:27" ht="18" customHeight="1">
      <c r="A50" s="213" t="s">
        <v>62</v>
      </c>
      <c r="B50" s="214"/>
      <c r="C50" s="215"/>
      <c r="D50" s="15" t="s">
        <v>42</v>
      </c>
      <c r="E50" s="121"/>
      <c r="F50" s="121"/>
      <c r="G50" s="15"/>
      <c r="H50" s="2" t="s">
        <v>46</v>
      </c>
      <c r="J50" s="18"/>
      <c r="K50" s="18"/>
      <c r="L50" s="18"/>
      <c r="M50" s="18"/>
      <c r="N50" s="18"/>
      <c r="O50" s="18"/>
      <c r="P50" s="24"/>
      <c r="Q50" s="24"/>
      <c r="R50" s="24"/>
      <c r="S50" s="65"/>
      <c r="T50" s="326" t="s">
        <v>2</v>
      </c>
      <c r="U50" s="327"/>
      <c r="V50" s="327"/>
      <c r="W50" s="327"/>
      <c r="X50" s="327"/>
      <c r="Y50" s="327"/>
      <c r="Z50" s="327"/>
      <c r="AA50" s="328"/>
    </row>
    <row r="51" spans="1:27" ht="18" customHeight="1">
      <c r="A51" s="326" t="s">
        <v>38</v>
      </c>
      <c r="B51" s="327"/>
      <c r="C51" s="344"/>
      <c r="D51" s="15" t="s">
        <v>1</v>
      </c>
      <c r="E51" s="15"/>
      <c r="F51" s="15"/>
      <c r="G51" s="15"/>
      <c r="H51" s="2" t="s">
        <v>48</v>
      </c>
      <c r="J51" s="18"/>
      <c r="K51" s="18"/>
      <c r="L51" s="18"/>
      <c r="M51" s="18"/>
      <c r="N51" s="18"/>
      <c r="O51" s="18"/>
      <c r="P51" s="24"/>
      <c r="Q51" s="24"/>
      <c r="R51" s="24"/>
      <c r="S51" s="65"/>
      <c r="T51" s="326" t="s">
        <v>4</v>
      </c>
      <c r="U51" s="327"/>
      <c r="V51" s="327"/>
      <c r="W51" s="327"/>
      <c r="X51" s="327"/>
      <c r="Y51" s="327"/>
      <c r="Z51" s="327"/>
      <c r="AA51" s="328"/>
    </row>
    <row r="52" spans="1:27" ht="18" customHeight="1">
      <c r="A52" s="213" t="s">
        <v>39</v>
      </c>
      <c r="B52" s="214"/>
      <c r="C52" s="215"/>
      <c r="D52" s="23" t="s">
        <v>3</v>
      </c>
      <c r="E52" s="15"/>
      <c r="F52" s="15"/>
      <c r="G52" s="15"/>
      <c r="H52" s="90" t="s">
        <v>107</v>
      </c>
      <c r="J52" s="24"/>
      <c r="K52" s="18"/>
      <c r="L52" s="18"/>
      <c r="M52" s="18"/>
      <c r="N52" s="18"/>
      <c r="O52" s="18"/>
      <c r="P52" s="24"/>
      <c r="Q52" s="24"/>
      <c r="R52" s="24"/>
      <c r="S52" s="65"/>
      <c r="T52" s="326"/>
      <c r="U52" s="327"/>
      <c r="V52" s="327"/>
      <c r="W52" s="327"/>
      <c r="X52" s="327"/>
      <c r="Y52" s="327"/>
      <c r="Z52" s="327"/>
      <c r="AA52" s="328"/>
    </row>
    <row r="53" spans="1:27" ht="18" customHeight="1">
      <c r="A53" s="19"/>
      <c r="B53" s="16"/>
      <c r="C53" s="17"/>
      <c r="D53" s="23"/>
      <c r="E53" s="15"/>
      <c r="F53" s="15"/>
      <c r="G53" s="15"/>
      <c r="H53" s="90" t="s">
        <v>108</v>
      </c>
      <c r="J53" s="24"/>
      <c r="K53" s="18"/>
      <c r="L53" s="18"/>
      <c r="M53" s="18"/>
      <c r="N53" s="18"/>
      <c r="O53" s="18"/>
      <c r="P53" s="24"/>
      <c r="Q53" s="24"/>
      <c r="R53" s="24"/>
      <c r="S53" s="65"/>
      <c r="T53" s="20"/>
      <c r="U53" s="21"/>
      <c r="V53" s="21"/>
      <c r="W53" s="21"/>
      <c r="X53" s="21"/>
      <c r="Y53" s="21"/>
      <c r="Z53" s="21"/>
      <c r="AA53" s="22"/>
    </row>
    <row r="54" spans="1:27" ht="18" customHeight="1" thickBot="1">
      <c r="A54" s="25"/>
      <c r="B54" s="26"/>
      <c r="C54" s="27"/>
      <c r="D54" s="23"/>
      <c r="E54" s="15"/>
      <c r="F54" s="15"/>
      <c r="G54" s="15"/>
      <c r="H54" s="15"/>
      <c r="I54" s="28"/>
      <c r="J54" s="15"/>
      <c r="K54" s="28"/>
      <c r="L54" s="18"/>
      <c r="M54" s="18"/>
      <c r="N54" s="18"/>
      <c r="O54" s="18"/>
      <c r="P54" s="24"/>
      <c r="Q54" s="24"/>
      <c r="R54" s="24"/>
      <c r="S54" s="65"/>
      <c r="T54" s="338" t="s">
        <v>63</v>
      </c>
      <c r="U54" s="339"/>
      <c r="V54" s="339"/>
      <c r="W54" s="339"/>
      <c r="X54" s="339"/>
      <c r="Y54" s="339"/>
      <c r="Z54" s="339"/>
      <c r="AA54" s="340"/>
    </row>
    <row r="55" spans="1:27" ht="10.5" customHeight="1" thickBot="1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</row>
    <row r="56" spans="1:27" ht="18" customHeight="1">
      <c r="A56" s="216" t="s">
        <v>71</v>
      </c>
      <c r="B56" s="219" t="s">
        <v>6</v>
      </c>
      <c r="C56" s="220"/>
      <c r="D56" s="329" t="s">
        <v>7</v>
      </c>
      <c r="E56" s="220"/>
      <c r="F56" s="330"/>
      <c r="G56" s="320" t="s">
        <v>8</v>
      </c>
      <c r="H56" s="258"/>
      <c r="I56" s="258"/>
      <c r="J56" s="258"/>
      <c r="K56" s="258"/>
      <c r="L56" s="320" t="s">
        <v>64</v>
      </c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27" ht="18" customHeight="1">
      <c r="A57" s="217"/>
      <c r="B57" s="221"/>
      <c r="C57" s="222"/>
      <c r="D57" s="331"/>
      <c r="E57" s="222"/>
      <c r="F57" s="332"/>
      <c r="G57" s="321" t="s">
        <v>9</v>
      </c>
      <c r="H57" s="278" t="s">
        <v>10</v>
      </c>
      <c r="I57" s="278"/>
      <c r="J57" s="278"/>
      <c r="K57" s="279"/>
      <c r="L57" s="322" t="s">
        <v>65</v>
      </c>
      <c r="M57" s="323"/>
      <c r="N57" s="323"/>
      <c r="O57" s="254"/>
      <c r="P57" s="322" t="s">
        <v>111</v>
      </c>
      <c r="Q57" s="323"/>
      <c r="R57" s="323"/>
      <c r="S57" s="324"/>
      <c r="T57" s="325" t="s">
        <v>66</v>
      </c>
      <c r="U57" s="323"/>
      <c r="V57" s="323"/>
      <c r="W57" s="254"/>
      <c r="X57" s="322" t="s">
        <v>126</v>
      </c>
      <c r="Y57" s="323"/>
      <c r="Z57" s="323"/>
      <c r="AA57" s="324"/>
    </row>
    <row r="58" spans="1:27" ht="18" customHeight="1">
      <c r="A58" s="217"/>
      <c r="B58" s="221"/>
      <c r="C58" s="222"/>
      <c r="D58" s="333" t="s">
        <v>11</v>
      </c>
      <c r="E58" s="360" t="s">
        <v>12</v>
      </c>
      <c r="F58" s="296" t="s">
        <v>40</v>
      </c>
      <c r="G58" s="300"/>
      <c r="H58" s="278" t="s">
        <v>13</v>
      </c>
      <c r="I58" s="278" t="s">
        <v>14</v>
      </c>
      <c r="J58" s="278" t="s">
        <v>15</v>
      </c>
      <c r="K58" s="279" t="s">
        <v>36</v>
      </c>
      <c r="L58" s="317" t="s">
        <v>168</v>
      </c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9"/>
    </row>
    <row r="59" spans="1:27" ht="18" customHeight="1">
      <c r="A59" s="217"/>
      <c r="B59" s="221"/>
      <c r="C59" s="222"/>
      <c r="D59" s="333"/>
      <c r="E59" s="361"/>
      <c r="F59" s="297"/>
      <c r="G59" s="300"/>
      <c r="H59" s="278"/>
      <c r="I59" s="278"/>
      <c r="J59" s="278"/>
      <c r="K59" s="279"/>
      <c r="L59" s="276" t="s">
        <v>13</v>
      </c>
      <c r="M59" s="274" t="s">
        <v>14</v>
      </c>
      <c r="N59" s="245" t="s">
        <v>15</v>
      </c>
      <c r="O59" s="32" t="s">
        <v>67</v>
      </c>
      <c r="P59" s="276" t="s">
        <v>13</v>
      </c>
      <c r="Q59" s="274" t="s">
        <v>14</v>
      </c>
      <c r="R59" s="245" t="s">
        <v>15</v>
      </c>
      <c r="S59" s="32" t="s">
        <v>67</v>
      </c>
      <c r="T59" s="276" t="s">
        <v>13</v>
      </c>
      <c r="U59" s="274" t="s">
        <v>14</v>
      </c>
      <c r="V59" s="245" t="s">
        <v>15</v>
      </c>
      <c r="W59" s="32" t="s">
        <v>67</v>
      </c>
      <c r="X59" s="276" t="s">
        <v>13</v>
      </c>
      <c r="Y59" s="274" t="s">
        <v>14</v>
      </c>
      <c r="Z59" s="245" t="s">
        <v>15</v>
      </c>
      <c r="AA59" s="32" t="s">
        <v>67</v>
      </c>
    </row>
    <row r="60" spans="1:27" ht="18" customHeight="1" thickBot="1">
      <c r="A60" s="218"/>
      <c r="B60" s="223"/>
      <c r="C60" s="224"/>
      <c r="D60" s="334"/>
      <c r="E60" s="362"/>
      <c r="F60" s="298"/>
      <c r="G60" s="301"/>
      <c r="H60" s="275"/>
      <c r="I60" s="275"/>
      <c r="J60" s="275"/>
      <c r="K60" s="280"/>
      <c r="L60" s="277"/>
      <c r="M60" s="275"/>
      <c r="N60" s="246"/>
      <c r="O60" s="33" t="s">
        <v>27</v>
      </c>
      <c r="P60" s="277"/>
      <c r="Q60" s="275"/>
      <c r="R60" s="246"/>
      <c r="S60" s="33" t="s">
        <v>27</v>
      </c>
      <c r="T60" s="277"/>
      <c r="U60" s="275"/>
      <c r="V60" s="246"/>
      <c r="W60" s="33" t="s">
        <v>27</v>
      </c>
      <c r="X60" s="277"/>
      <c r="Y60" s="275"/>
      <c r="Z60" s="246"/>
      <c r="AA60" s="33" t="s">
        <v>27</v>
      </c>
    </row>
    <row r="61" spans="1:27" ht="18" customHeight="1" thickBot="1">
      <c r="A61" s="34" t="s">
        <v>29</v>
      </c>
      <c r="B61" s="78" t="s">
        <v>72</v>
      </c>
      <c r="C61" s="385"/>
      <c r="D61" s="385"/>
      <c r="E61" s="385"/>
      <c r="F61" s="385"/>
      <c r="G61" s="385"/>
      <c r="H61" s="385"/>
      <c r="I61" s="385"/>
      <c r="J61" s="385"/>
      <c r="K61" s="385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4"/>
    </row>
    <row r="62" spans="1:27" ht="18" customHeight="1">
      <c r="A62" s="4" t="s">
        <v>17</v>
      </c>
      <c r="B62" s="241" t="s">
        <v>54</v>
      </c>
      <c r="C62" s="242"/>
      <c r="D62" s="137"/>
      <c r="E62" s="149">
        <v>4</v>
      </c>
      <c r="F62" s="145">
        <v>9</v>
      </c>
      <c r="G62" s="140">
        <f aca="true" t="shared" si="3" ref="G62:G68">SUM(H62:K62)</f>
        <v>72</v>
      </c>
      <c r="H62" s="141">
        <f aca="true" t="shared" si="4" ref="H62:K68">L62+P62+X62+T62</f>
        <v>12</v>
      </c>
      <c r="I62" s="141">
        <f t="shared" si="4"/>
        <v>15</v>
      </c>
      <c r="J62" s="141">
        <f t="shared" si="4"/>
        <v>30</v>
      </c>
      <c r="K62" s="138">
        <f t="shared" si="4"/>
        <v>15</v>
      </c>
      <c r="L62" s="170">
        <v>12</v>
      </c>
      <c r="M62" s="167"/>
      <c r="N62" s="167"/>
      <c r="O62" s="139"/>
      <c r="P62" s="168"/>
      <c r="Q62" s="167">
        <v>15</v>
      </c>
      <c r="R62" s="167">
        <v>30</v>
      </c>
      <c r="S62" s="139">
        <v>15</v>
      </c>
      <c r="T62" s="168"/>
      <c r="U62" s="167"/>
      <c r="V62" s="167"/>
      <c r="W62" s="139"/>
      <c r="X62" s="168"/>
      <c r="Y62" s="167"/>
      <c r="Z62" s="133"/>
      <c r="AA62" s="132"/>
    </row>
    <row r="63" spans="1:27" ht="18" customHeight="1">
      <c r="A63" s="4" t="s">
        <v>18</v>
      </c>
      <c r="B63" s="241" t="s">
        <v>55</v>
      </c>
      <c r="C63" s="242"/>
      <c r="D63" s="150">
        <v>1</v>
      </c>
      <c r="E63" s="151">
        <v>1</v>
      </c>
      <c r="F63" s="145">
        <v>5</v>
      </c>
      <c r="G63" s="140">
        <f t="shared" si="3"/>
        <v>42</v>
      </c>
      <c r="H63" s="141">
        <f t="shared" si="4"/>
        <v>12</v>
      </c>
      <c r="I63" s="141">
        <f t="shared" si="4"/>
        <v>0</v>
      </c>
      <c r="J63" s="141">
        <f t="shared" si="4"/>
        <v>30</v>
      </c>
      <c r="K63" s="138">
        <f t="shared" si="4"/>
        <v>0</v>
      </c>
      <c r="L63" s="194">
        <v>12</v>
      </c>
      <c r="M63" s="3"/>
      <c r="N63" s="3"/>
      <c r="O63" s="145"/>
      <c r="P63" s="144"/>
      <c r="Q63" s="3"/>
      <c r="R63" s="3">
        <v>30</v>
      </c>
      <c r="S63" s="145"/>
      <c r="T63" s="144"/>
      <c r="U63" s="3"/>
      <c r="V63" s="3"/>
      <c r="W63" s="145"/>
      <c r="X63" s="144"/>
      <c r="Y63" s="3"/>
      <c r="Z63" s="166"/>
      <c r="AA63" s="165"/>
    </row>
    <row r="64" spans="1:27" ht="18" customHeight="1">
      <c r="A64" s="4" t="s">
        <v>19</v>
      </c>
      <c r="B64" s="239" t="s">
        <v>138</v>
      </c>
      <c r="C64" s="240"/>
      <c r="D64" s="147">
        <v>1</v>
      </c>
      <c r="E64" s="148">
        <v>1</v>
      </c>
      <c r="F64" s="145">
        <v>5</v>
      </c>
      <c r="G64" s="140">
        <f t="shared" si="3"/>
        <v>30</v>
      </c>
      <c r="H64" s="141">
        <f t="shared" si="4"/>
        <v>15</v>
      </c>
      <c r="I64" s="141">
        <f t="shared" si="4"/>
        <v>0</v>
      </c>
      <c r="J64" s="141">
        <f t="shared" si="4"/>
        <v>15</v>
      </c>
      <c r="K64" s="138">
        <f t="shared" si="4"/>
        <v>0</v>
      </c>
      <c r="L64" s="4"/>
      <c r="M64" s="3"/>
      <c r="N64" s="3"/>
      <c r="O64" s="145"/>
      <c r="P64" s="144"/>
      <c r="Q64" s="3"/>
      <c r="R64" s="3"/>
      <c r="S64" s="145"/>
      <c r="T64" s="196">
        <v>15</v>
      </c>
      <c r="U64" s="3"/>
      <c r="V64" s="3">
        <v>15</v>
      </c>
      <c r="W64" s="145"/>
      <c r="X64" s="144"/>
      <c r="Y64" s="3"/>
      <c r="Z64" s="166"/>
      <c r="AA64" s="165"/>
    </row>
    <row r="65" spans="1:27" ht="18" customHeight="1">
      <c r="A65" s="4" t="s">
        <v>20</v>
      </c>
      <c r="B65" s="239" t="s">
        <v>137</v>
      </c>
      <c r="C65" s="240"/>
      <c r="D65" s="147"/>
      <c r="E65" s="148">
        <v>3</v>
      </c>
      <c r="F65" s="145">
        <v>7</v>
      </c>
      <c r="G65" s="144">
        <f t="shared" si="3"/>
        <v>51</v>
      </c>
      <c r="H65" s="141">
        <f t="shared" si="4"/>
        <v>24</v>
      </c>
      <c r="I65" s="141">
        <f t="shared" si="4"/>
        <v>0</v>
      </c>
      <c r="J65" s="141">
        <f t="shared" si="4"/>
        <v>12</v>
      </c>
      <c r="K65" s="138">
        <f t="shared" si="4"/>
        <v>15</v>
      </c>
      <c r="L65" s="4">
        <v>24</v>
      </c>
      <c r="M65" s="3"/>
      <c r="N65" s="3">
        <v>12</v>
      </c>
      <c r="O65" s="145"/>
      <c r="P65" s="144"/>
      <c r="Q65" s="3"/>
      <c r="R65" s="3"/>
      <c r="S65" s="145">
        <v>15</v>
      </c>
      <c r="T65" s="144"/>
      <c r="U65" s="3"/>
      <c r="V65" s="3"/>
      <c r="W65" s="145"/>
      <c r="X65" s="144"/>
      <c r="Y65" s="3"/>
      <c r="Z65" s="166"/>
      <c r="AA65" s="165"/>
    </row>
    <row r="66" spans="1:27" ht="18" customHeight="1">
      <c r="A66" s="4" t="s">
        <v>21</v>
      </c>
      <c r="B66" s="241" t="s">
        <v>61</v>
      </c>
      <c r="C66" s="242"/>
      <c r="D66" s="147"/>
      <c r="E66" s="148">
        <v>2</v>
      </c>
      <c r="F66" s="145">
        <v>3</v>
      </c>
      <c r="G66" s="144">
        <f t="shared" si="3"/>
        <v>24</v>
      </c>
      <c r="H66" s="141">
        <f t="shared" si="4"/>
        <v>12</v>
      </c>
      <c r="I66" s="141">
        <f t="shared" si="4"/>
        <v>0</v>
      </c>
      <c r="J66" s="141">
        <f t="shared" si="4"/>
        <v>0</v>
      </c>
      <c r="K66" s="138">
        <f t="shared" si="4"/>
        <v>12</v>
      </c>
      <c r="L66" s="4">
        <v>12</v>
      </c>
      <c r="M66" s="148"/>
      <c r="N66" s="3"/>
      <c r="O66" s="152">
        <v>12</v>
      </c>
      <c r="P66" s="144"/>
      <c r="Q66" s="3"/>
      <c r="R66" s="3"/>
      <c r="S66" s="145"/>
      <c r="T66" s="144"/>
      <c r="U66" s="3"/>
      <c r="V66" s="3"/>
      <c r="W66" s="145"/>
      <c r="X66" s="144"/>
      <c r="Y66" s="3"/>
      <c r="Z66" s="166"/>
      <c r="AA66" s="165"/>
    </row>
    <row r="67" spans="1:27" ht="18" customHeight="1">
      <c r="A67" s="4" t="s">
        <v>30</v>
      </c>
      <c r="B67" s="383" t="s">
        <v>143</v>
      </c>
      <c r="C67" s="384"/>
      <c r="D67" s="150"/>
      <c r="E67" s="151">
        <v>2</v>
      </c>
      <c r="F67" s="146">
        <v>5</v>
      </c>
      <c r="G67" s="159">
        <f t="shared" si="3"/>
        <v>39</v>
      </c>
      <c r="H67" s="160">
        <f t="shared" si="4"/>
        <v>39</v>
      </c>
      <c r="I67" s="160">
        <f t="shared" si="4"/>
        <v>0</v>
      </c>
      <c r="J67" s="160">
        <f t="shared" si="4"/>
        <v>0</v>
      </c>
      <c r="K67" s="161">
        <f t="shared" si="4"/>
        <v>0</v>
      </c>
      <c r="L67" s="163">
        <v>24</v>
      </c>
      <c r="M67" s="154"/>
      <c r="N67" s="154"/>
      <c r="O67" s="146"/>
      <c r="P67" s="159">
        <v>15</v>
      </c>
      <c r="Q67" s="154"/>
      <c r="R67" s="154"/>
      <c r="S67" s="145"/>
      <c r="T67" s="144"/>
      <c r="U67" s="3"/>
      <c r="V67" s="3"/>
      <c r="W67" s="145"/>
      <c r="X67" s="144"/>
      <c r="Y67" s="3"/>
      <c r="Z67" s="79"/>
      <c r="AA67" s="80"/>
    </row>
    <row r="68" spans="1:27" ht="18" customHeight="1">
      <c r="A68" s="4" t="s">
        <v>31</v>
      </c>
      <c r="B68" s="197" t="s">
        <v>73</v>
      </c>
      <c r="C68" s="153"/>
      <c r="D68" s="147"/>
      <c r="E68" s="3"/>
      <c r="F68" s="145">
        <v>20</v>
      </c>
      <c r="G68" s="4">
        <f t="shared" si="3"/>
        <v>0</v>
      </c>
      <c r="H68" s="3">
        <f t="shared" si="4"/>
        <v>0</v>
      </c>
      <c r="I68" s="3">
        <f t="shared" si="4"/>
        <v>0</v>
      </c>
      <c r="J68" s="3">
        <f t="shared" si="4"/>
        <v>0</v>
      </c>
      <c r="K68" s="148">
        <f t="shared" si="4"/>
        <v>0</v>
      </c>
      <c r="L68" s="4"/>
      <c r="M68" s="3"/>
      <c r="N68" s="3"/>
      <c r="O68" s="145"/>
      <c r="P68" s="144"/>
      <c r="Q68" s="3"/>
      <c r="R68" s="3"/>
      <c r="S68" s="145"/>
      <c r="T68" s="144"/>
      <c r="U68" s="3"/>
      <c r="V68" s="3"/>
      <c r="W68" s="145"/>
      <c r="X68" s="144"/>
      <c r="Y68" s="3"/>
      <c r="Z68" s="79"/>
      <c r="AA68" s="80"/>
    </row>
    <row r="69" spans="1:27" ht="18" customHeight="1" thickBot="1">
      <c r="A69" s="111"/>
      <c r="B69" s="243"/>
      <c r="C69" s="244"/>
      <c r="D69" s="8"/>
      <c r="E69" s="81"/>
      <c r="F69" s="6"/>
      <c r="G69" s="9"/>
      <c r="H69" s="5"/>
      <c r="I69" s="5"/>
      <c r="J69" s="5"/>
      <c r="K69" s="6"/>
      <c r="L69" s="9"/>
      <c r="M69" s="5"/>
      <c r="N69" s="5"/>
      <c r="O69" s="6"/>
      <c r="P69" s="9"/>
      <c r="Q69" s="5"/>
      <c r="R69" s="5"/>
      <c r="S69" s="6"/>
      <c r="T69" s="4"/>
      <c r="U69" s="79"/>
      <c r="V69" s="79"/>
      <c r="W69" s="80"/>
      <c r="X69" s="144"/>
      <c r="Y69" s="3"/>
      <c r="Z69" s="79"/>
      <c r="AA69" s="80"/>
    </row>
    <row r="70" spans="1:27" ht="18" customHeight="1" thickTop="1">
      <c r="A70" s="82"/>
      <c r="B70" s="225" t="s">
        <v>22</v>
      </c>
      <c r="C70" s="226"/>
      <c r="D70" s="302">
        <f aca="true" t="shared" si="5" ref="D70:W70">SUM(D62:D69)</f>
        <v>2</v>
      </c>
      <c r="E70" s="304">
        <f t="shared" si="5"/>
        <v>13</v>
      </c>
      <c r="F70" s="306">
        <f t="shared" si="5"/>
        <v>54</v>
      </c>
      <c r="G70" s="308">
        <f t="shared" si="5"/>
        <v>258</v>
      </c>
      <c r="H70" s="304">
        <f t="shared" si="5"/>
        <v>114</v>
      </c>
      <c r="I70" s="304">
        <f t="shared" si="5"/>
        <v>15</v>
      </c>
      <c r="J70" s="304">
        <f t="shared" si="5"/>
        <v>87</v>
      </c>
      <c r="K70" s="306">
        <f t="shared" si="5"/>
        <v>42</v>
      </c>
      <c r="L70" s="83">
        <f t="shared" si="5"/>
        <v>84</v>
      </c>
      <c r="M70" s="84">
        <f t="shared" si="5"/>
        <v>0</v>
      </c>
      <c r="N70" s="84">
        <f t="shared" si="5"/>
        <v>12</v>
      </c>
      <c r="O70" s="85">
        <f t="shared" si="5"/>
        <v>12</v>
      </c>
      <c r="P70" s="83">
        <f t="shared" si="5"/>
        <v>15</v>
      </c>
      <c r="Q70" s="84">
        <f t="shared" si="5"/>
        <v>15</v>
      </c>
      <c r="R70" s="84">
        <f t="shared" si="5"/>
        <v>60</v>
      </c>
      <c r="S70" s="88">
        <f t="shared" si="5"/>
        <v>30</v>
      </c>
      <c r="T70" s="86">
        <f t="shared" si="5"/>
        <v>15</v>
      </c>
      <c r="U70" s="84">
        <f t="shared" si="5"/>
        <v>0</v>
      </c>
      <c r="V70" s="84">
        <f t="shared" si="5"/>
        <v>15</v>
      </c>
      <c r="W70" s="85">
        <f t="shared" si="5"/>
        <v>0</v>
      </c>
      <c r="X70" s="83">
        <f>SUM(X62:X68)</f>
        <v>0</v>
      </c>
      <c r="Y70" s="84">
        <f>SUM(Y62:Y68)</f>
        <v>0</v>
      </c>
      <c r="Z70" s="84">
        <f>SUM(Z62:Z68)</f>
        <v>0</v>
      </c>
      <c r="AA70" s="84">
        <f>SUM(AA62:AA68)</f>
        <v>0</v>
      </c>
    </row>
    <row r="71" spans="1:29" ht="18" customHeight="1" thickBot="1">
      <c r="A71" s="87"/>
      <c r="B71" s="227"/>
      <c r="C71" s="228"/>
      <c r="D71" s="303"/>
      <c r="E71" s="305"/>
      <c r="F71" s="307"/>
      <c r="G71" s="309"/>
      <c r="H71" s="305"/>
      <c r="I71" s="305"/>
      <c r="J71" s="305"/>
      <c r="K71" s="307"/>
      <c r="L71" s="285">
        <f>SUM(L70:O70)</f>
        <v>108</v>
      </c>
      <c r="M71" s="286"/>
      <c r="N71" s="286"/>
      <c r="O71" s="287"/>
      <c r="P71" s="285">
        <f>SUM(P70:S70)</f>
        <v>120</v>
      </c>
      <c r="Q71" s="286"/>
      <c r="R71" s="286"/>
      <c r="S71" s="287"/>
      <c r="T71" s="285">
        <f>SUM(T70:W70)</f>
        <v>30</v>
      </c>
      <c r="U71" s="286"/>
      <c r="V71" s="286"/>
      <c r="W71" s="287"/>
      <c r="X71" s="285">
        <f>SUM(X70:AA70)</f>
        <v>0</v>
      </c>
      <c r="Y71" s="286"/>
      <c r="Z71" s="286"/>
      <c r="AA71" s="287"/>
      <c r="AC71" s="11">
        <f>SUM(L71:AA71)</f>
        <v>258</v>
      </c>
    </row>
    <row r="72" spans="1:27" ht="18" customHeight="1">
      <c r="A72" s="288" t="s">
        <v>74</v>
      </c>
      <c r="B72" s="289"/>
      <c r="C72" s="290"/>
      <c r="D72" s="291" t="s">
        <v>11</v>
      </c>
      <c r="E72" s="294" t="s">
        <v>12</v>
      </c>
      <c r="F72" s="296" t="s">
        <v>40</v>
      </c>
      <c r="G72" s="299" t="s">
        <v>9</v>
      </c>
      <c r="H72" s="278" t="s">
        <v>13</v>
      </c>
      <c r="I72" s="278" t="s">
        <v>14</v>
      </c>
      <c r="J72" s="278" t="s">
        <v>15</v>
      </c>
      <c r="K72" s="279" t="s">
        <v>36</v>
      </c>
      <c r="L72" s="281" t="s">
        <v>65</v>
      </c>
      <c r="M72" s="282"/>
      <c r="N72" s="282"/>
      <c r="O72" s="257"/>
      <c r="P72" s="281" t="s">
        <v>111</v>
      </c>
      <c r="Q72" s="282"/>
      <c r="R72" s="282"/>
      <c r="S72" s="283"/>
      <c r="T72" s="284" t="s">
        <v>66</v>
      </c>
      <c r="U72" s="282"/>
      <c r="V72" s="282"/>
      <c r="W72" s="257"/>
      <c r="X72" s="281" t="s">
        <v>126</v>
      </c>
      <c r="Y72" s="282"/>
      <c r="Z72" s="282"/>
      <c r="AA72" s="283"/>
    </row>
    <row r="73" spans="1:27" ht="18" customHeight="1">
      <c r="A73" s="288"/>
      <c r="B73" s="289"/>
      <c r="C73" s="290"/>
      <c r="D73" s="292"/>
      <c r="E73" s="294"/>
      <c r="F73" s="297"/>
      <c r="G73" s="300"/>
      <c r="H73" s="278"/>
      <c r="I73" s="278"/>
      <c r="J73" s="278"/>
      <c r="K73" s="279"/>
      <c r="L73" s="276" t="s">
        <v>13</v>
      </c>
      <c r="M73" s="274" t="s">
        <v>14</v>
      </c>
      <c r="N73" s="245" t="s">
        <v>15</v>
      </c>
      <c r="O73" s="62" t="s">
        <v>67</v>
      </c>
      <c r="P73" s="276" t="s">
        <v>13</v>
      </c>
      <c r="Q73" s="274" t="s">
        <v>14</v>
      </c>
      <c r="R73" s="245" t="s">
        <v>15</v>
      </c>
      <c r="S73" s="62" t="s">
        <v>67</v>
      </c>
      <c r="T73" s="276" t="s">
        <v>13</v>
      </c>
      <c r="U73" s="274" t="s">
        <v>14</v>
      </c>
      <c r="V73" s="245" t="s">
        <v>15</v>
      </c>
      <c r="W73" s="62" t="s">
        <v>67</v>
      </c>
      <c r="X73" s="276" t="s">
        <v>13</v>
      </c>
      <c r="Y73" s="274" t="s">
        <v>14</v>
      </c>
      <c r="Z73" s="245" t="s">
        <v>15</v>
      </c>
      <c r="AA73" s="62" t="s">
        <v>67</v>
      </c>
    </row>
    <row r="74" spans="1:27" ht="18" customHeight="1" thickBot="1">
      <c r="A74" s="288"/>
      <c r="B74" s="289"/>
      <c r="C74" s="290"/>
      <c r="D74" s="293"/>
      <c r="E74" s="295"/>
      <c r="F74" s="298"/>
      <c r="G74" s="301"/>
      <c r="H74" s="275"/>
      <c r="I74" s="275"/>
      <c r="J74" s="275"/>
      <c r="K74" s="280"/>
      <c r="L74" s="277"/>
      <c r="M74" s="275"/>
      <c r="N74" s="246"/>
      <c r="O74" s="33" t="s">
        <v>27</v>
      </c>
      <c r="P74" s="277"/>
      <c r="Q74" s="275"/>
      <c r="R74" s="246"/>
      <c r="S74" s="33" t="s">
        <v>27</v>
      </c>
      <c r="T74" s="277"/>
      <c r="U74" s="275"/>
      <c r="V74" s="246"/>
      <c r="W74" s="33" t="s">
        <v>27</v>
      </c>
      <c r="X74" s="277"/>
      <c r="Y74" s="275"/>
      <c r="Z74" s="246"/>
      <c r="AA74" s="33" t="s">
        <v>27</v>
      </c>
    </row>
    <row r="75" spans="1:29" ht="18" customHeight="1">
      <c r="A75" s="288"/>
      <c r="B75" s="289"/>
      <c r="C75" s="290"/>
      <c r="D75" s="247">
        <f>SUM(D23,D70)</f>
        <v>3</v>
      </c>
      <c r="E75" s="249">
        <f>SUM(E23,E70)</f>
        <v>19</v>
      </c>
      <c r="F75" s="235">
        <f>SUM(F23,F70)</f>
        <v>66</v>
      </c>
      <c r="G75" s="237">
        <f aca="true" t="shared" si="6" ref="G75:AA75">SUM(G23,G70)</f>
        <v>365</v>
      </c>
      <c r="H75" s="249">
        <f t="shared" si="6"/>
        <v>153</v>
      </c>
      <c r="I75" s="249">
        <f t="shared" si="6"/>
        <v>47</v>
      </c>
      <c r="J75" s="249">
        <f t="shared" si="6"/>
        <v>123</v>
      </c>
      <c r="K75" s="249">
        <f t="shared" si="6"/>
        <v>42</v>
      </c>
      <c r="L75" s="124">
        <f t="shared" si="6"/>
        <v>108</v>
      </c>
      <c r="M75" s="125">
        <f t="shared" si="6"/>
        <v>24</v>
      </c>
      <c r="N75" s="125">
        <f t="shared" si="6"/>
        <v>48</v>
      </c>
      <c r="O75" s="127">
        <f t="shared" si="6"/>
        <v>12</v>
      </c>
      <c r="P75" s="124">
        <f t="shared" si="6"/>
        <v>30</v>
      </c>
      <c r="Q75" s="125">
        <f t="shared" si="6"/>
        <v>23</v>
      </c>
      <c r="R75" s="125">
        <f t="shared" si="6"/>
        <v>60</v>
      </c>
      <c r="S75" s="126">
        <f t="shared" si="6"/>
        <v>30</v>
      </c>
      <c r="T75" s="128">
        <f t="shared" si="6"/>
        <v>15</v>
      </c>
      <c r="U75" s="125">
        <f t="shared" si="6"/>
        <v>0</v>
      </c>
      <c r="V75" s="125">
        <f t="shared" si="6"/>
        <v>15</v>
      </c>
      <c r="W75" s="127">
        <f t="shared" si="6"/>
        <v>0</v>
      </c>
      <c r="X75" s="124">
        <f t="shared" si="6"/>
        <v>0</v>
      </c>
      <c r="Y75" s="125">
        <f t="shared" si="6"/>
        <v>0</v>
      </c>
      <c r="Z75" s="125">
        <f t="shared" si="6"/>
        <v>0</v>
      </c>
      <c r="AA75" s="126">
        <f t="shared" si="6"/>
        <v>0</v>
      </c>
      <c r="AC75" s="61" t="s">
        <v>41</v>
      </c>
    </row>
    <row r="76" spans="1:29" ht="18" customHeight="1" thickBot="1">
      <c r="A76" s="288"/>
      <c r="B76" s="289"/>
      <c r="C76" s="290"/>
      <c r="D76" s="248"/>
      <c r="E76" s="250"/>
      <c r="F76" s="236"/>
      <c r="G76" s="238"/>
      <c r="H76" s="250"/>
      <c r="I76" s="250"/>
      <c r="J76" s="250"/>
      <c r="K76" s="250"/>
      <c r="L76" s="251">
        <f>SUM(L75:O75)</f>
        <v>192</v>
      </c>
      <c r="M76" s="252"/>
      <c r="N76" s="252"/>
      <c r="O76" s="253"/>
      <c r="P76" s="251">
        <f>SUM(P75:S75)</f>
        <v>143</v>
      </c>
      <c r="Q76" s="252"/>
      <c r="R76" s="252"/>
      <c r="S76" s="253"/>
      <c r="T76" s="251">
        <f>SUM(T75:W75)</f>
        <v>30</v>
      </c>
      <c r="U76" s="252"/>
      <c r="V76" s="252"/>
      <c r="W76" s="253"/>
      <c r="X76" s="251">
        <f>SUM(X75:AA75)</f>
        <v>0</v>
      </c>
      <c r="Y76" s="252"/>
      <c r="Z76" s="252"/>
      <c r="AA76" s="253"/>
      <c r="AC76" s="61">
        <f>SUM(L76:AA76)</f>
        <v>365</v>
      </c>
    </row>
    <row r="77" spans="1:29" ht="18" customHeight="1">
      <c r="A77" s="288"/>
      <c r="B77" s="289"/>
      <c r="C77" s="290"/>
      <c r="D77" s="266" t="s">
        <v>23</v>
      </c>
      <c r="E77" s="267"/>
      <c r="F77" s="268"/>
      <c r="G77" s="257" t="s">
        <v>24</v>
      </c>
      <c r="H77" s="258"/>
      <c r="I77" s="258"/>
      <c r="J77" s="258"/>
      <c r="K77" s="259"/>
      <c r="L77" s="263">
        <v>2</v>
      </c>
      <c r="M77" s="264"/>
      <c r="N77" s="264"/>
      <c r="O77" s="265"/>
      <c r="P77" s="263">
        <v>0</v>
      </c>
      <c r="Q77" s="264"/>
      <c r="R77" s="264"/>
      <c r="S77" s="265"/>
      <c r="T77" s="263">
        <v>1</v>
      </c>
      <c r="U77" s="264"/>
      <c r="V77" s="264"/>
      <c r="W77" s="265"/>
      <c r="X77" s="263">
        <v>0</v>
      </c>
      <c r="Y77" s="264"/>
      <c r="Z77" s="264"/>
      <c r="AA77" s="265"/>
      <c r="AC77" s="61">
        <f>SUM(L77:AA77)</f>
        <v>3</v>
      </c>
    </row>
    <row r="78" spans="1:29" ht="18" customHeight="1">
      <c r="A78" s="288"/>
      <c r="B78" s="289"/>
      <c r="C78" s="290"/>
      <c r="D78" s="269"/>
      <c r="E78" s="214"/>
      <c r="F78" s="270"/>
      <c r="G78" s="254" t="s">
        <v>25</v>
      </c>
      <c r="H78" s="255"/>
      <c r="I78" s="255"/>
      <c r="J78" s="255"/>
      <c r="K78" s="256"/>
      <c r="L78" s="232">
        <v>10</v>
      </c>
      <c r="M78" s="233"/>
      <c r="N78" s="233"/>
      <c r="O78" s="234"/>
      <c r="P78" s="232">
        <v>8</v>
      </c>
      <c r="Q78" s="233"/>
      <c r="R78" s="233"/>
      <c r="S78" s="234"/>
      <c r="T78" s="232">
        <v>1</v>
      </c>
      <c r="U78" s="233"/>
      <c r="V78" s="233"/>
      <c r="W78" s="234"/>
      <c r="X78" s="232">
        <v>0</v>
      </c>
      <c r="Y78" s="233"/>
      <c r="Z78" s="233"/>
      <c r="AA78" s="234"/>
      <c r="AC78" s="61">
        <f>SUM(L78:AA78)</f>
        <v>19</v>
      </c>
    </row>
    <row r="79" spans="1:29" ht="18" customHeight="1" thickBot="1">
      <c r="A79" s="288"/>
      <c r="B79" s="289"/>
      <c r="C79" s="290"/>
      <c r="D79" s="271"/>
      <c r="E79" s="272"/>
      <c r="F79" s="273"/>
      <c r="G79" s="254" t="s">
        <v>40</v>
      </c>
      <c r="H79" s="255"/>
      <c r="I79" s="255"/>
      <c r="J79" s="255"/>
      <c r="K79" s="256"/>
      <c r="L79" s="229">
        <v>30</v>
      </c>
      <c r="M79" s="230"/>
      <c r="N79" s="230"/>
      <c r="O79" s="231"/>
      <c r="P79" s="229">
        <v>11</v>
      </c>
      <c r="Q79" s="230"/>
      <c r="R79" s="230"/>
      <c r="S79" s="231"/>
      <c r="T79" s="229">
        <v>5</v>
      </c>
      <c r="U79" s="230"/>
      <c r="V79" s="230"/>
      <c r="W79" s="231"/>
      <c r="X79" s="229">
        <v>20</v>
      </c>
      <c r="Y79" s="230"/>
      <c r="Z79" s="230"/>
      <c r="AA79" s="231"/>
      <c r="AC79" s="61">
        <f>SUM(L79:AA79)</f>
        <v>66</v>
      </c>
    </row>
    <row r="80" spans="1:27" ht="1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63"/>
      <c r="P80" s="1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63"/>
    </row>
    <row r="81" spans="1:27" ht="18" customHeight="1">
      <c r="A81" s="64" t="s">
        <v>70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65"/>
      <c r="P81" s="120"/>
      <c r="Q81" s="89" t="s">
        <v>131</v>
      </c>
      <c r="R81" s="121"/>
      <c r="S81" s="15"/>
      <c r="T81" s="15"/>
      <c r="U81" s="15"/>
      <c r="V81" s="15"/>
      <c r="W81" s="15"/>
      <c r="X81" s="129"/>
      <c r="Y81" s="10"/>
      <c r="Z81" s="15"/>
      <c r="AA81" s="66"/>
    </row>
    <row r="82" spans="1:27" ht="18" customHeight="1">
      <c r="A82" s="105" t="s">
        <v>17</v>
      </c>
      <c r="B82" s="106" t="s">
        <v>95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66"/>
      <c r="P82" s="130"/>
      <c r="Q82" s="122" t="s">
        <v>26</v>
      </c>
      <c r="R82" s="121"/>
      <c r="S82" s="67"/>
      <c r="T82" s="67"/>
      <c r="U82" s="67"/>
      <c r="V82" s="67"/>
      <c r="W82" s="67"/>
      <c r="X82" s="67"/>
      <c r="Y82" s="67"/>
      <c r="Z82" s="67"/>
      <c r="AA82" s="68"/>
    </row>
    <row r="83" spans="1:27" ht="18" customHeight="1">
      <c r="A83" s="105" t="s">
        <v>18</v>
      </c>
      <c r="B83" s="109" t="s">
        <v>135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66"/>
      <c r="P83" s="130"/>
      <c r="Q83" s="24" t="s">
        <v>13</v>
      </c>
      <c r="R83" s="131" t="s">
        <v>96</v>
      </c>
      <c r="S83" s="67"/>
      <c r="T83" s="67"/>
      <c r="U83" s="67"/>
      <c r="V83" s="67"/>
      <c r="W83" s="67"/>
      <c r="X83" s="67"/>
      <c r="Y83" s="67"/>
      <c r="Z83" s="67"/>
      <c r="AA83" s="68"/>
    </row>
    <row r="84" spans="1:27" ht="18" customHeight="1">
      <c r="A84" s="203" t="s">
        <v>19</v>
      </c>
      <c r="B84" s="11" t="s">
        <v>150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65"/>
      <c r="P84" s="130"/>
      <c r="Q84" s="24" t="s">
        <v>14</v>
      </c>
      <c r="R84" s="131" t="s">
        <v>97</v>
      </c>
      <c r="S84" s="67"/>
      <c r="T84" s="67"/>
      <c r="U84" s="1"/>
      <c r="V84" s="67"/>
      <c r="W84" s="67"/>
      <c r="X84" s="67"/>
      <c r="Y84" s="67"/>
      <c r="Z84" s="67"/>
      <c r="AA84" s="68"/>
    </row>
    <row r="85" spans="1:27" ht="18" customHeight="1">
      <c r="A85" s="108" t="s">
        <v>20</v>
      </c>
      <c r="B85" s="11" t="s">
        <v>163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65"/>
      <c r="P85" s="130"/>
      <c r="Q85" s="24" t="s">
        <v>15</v>
      </c>
      <c r="R85" s="131" t="s">
        <v>98</v>
      </c>
      <c r="S85" s="67"/>
      <c r="T85" s="67"/>
      <c r="U85" s="67"/>
      <c r="V85" s="67"/>
      <c r="W85" s="67"/>
      <c r="X85" s="67"/>
      <c r="Y85" s="67"/>
      <c r="Z85" s="67"/>
      <c r="AA85" s="68"/>
    </row>
    <row r="86" spans="1:27" ht="18" customHeight="1">
      <c r="A86" s="134" t="s">
        <v>21</v>
      </c>
      <c r="B86" s="107" t="s">
        <v>169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65"/>
      <c r="P86" s="130"/>
      <c r="Q86" s="24" t="s">
        <v>67</v>
      </c>
      <c r="R86" s="131" t="s">
        <v>99</v>
      </c>
      <c r="S86" s="67"/>
      <c r="T86" s="67"/>
      <c r="U86" s="67"/>
      <c r="V86" s="67"/>
      <c r="W86" s="67"/>
      <c r="X86" s="67"/>
      <c r="Y86" s="67"/>
      <c r="Z86" s="67"/>
      <c r="AA86" s="68"/>
    </row>
    <row r="87" spans="1:27" ht="18" customHeight="1">
      <c r="A87" s="134"/>
      <c r="B87" s="131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65"/>
      <c r="P87" s="130"/>
      <c r="Q87" s="24" t="s">
        <v>27</v>
      </c>
      <c r="R87" s="131" t="s">
        <v>100</v>
      </c>
      <c r="S87" s="67"/>
      <c r="T87" s="67"/>
      <c r="U87" s="67"/>
      <c r="V87" s="1"/>
      <c r="W87" s="1"/>
      <c r="X87" s="1"/>
      <c r="Y87" s="1"/>
      <c r="Z87" s="67"/>
      <c r="AA87" s="68"/>
    </row>
    <row r="88" spans="1:27" ht="18" customHeight="1">
      <c r="A88" s="134"/>
      <c r="B88" s="13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65"/>
      <c r="P88" s="130"/>
      <c r="Q88" s="24" t="s">
        <v>101</v>
      </c>
      <c r="R88" s="131" t="s">
        <v>102</v>
      </c>
      <c r="S88" s="67"/>
      <c r="T88" s="67"/>
      <c r="U88" s="67"/>
      <c r="V88" s="67"/>
      <c r="W88" s="67"/>
      <c r="X88" s="67"/>
      <c r="Y88" s="67"/>
      <c r="Z88" s="67"/>
      <c r="AA88" s="68"/>
    </row>
    <row r="89" spans="1:27" ht="18" customHeight="1">
      <c r="A89" s="134"/>
      <c r="B89" s="1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65"/>
      <c r="P89" s="130"/>
      <c r="Q89" s="195"/>
      <c r="R89" s="16" t="s">
        <v>103</v>
      </c>
      <c r="S89" s="24" t="s">
        <v>104</v>
      </c>
      <c r="T89" s="67"/>
      <c r="U89" s="67"/>
      <c r="V89" s="67"/>
      <c r="W89" s="67"/>
      <c r="X89" s="67"/>
      <c r="Y89" s="67"/>
      <c r="Z89" s="67"/>
      <c r="AA89" s="68"/>
    </row>
    <row r="90" spans="1:27" ht="18" customHeight="1" thickBot="1">
      <c r="A90" s="74"/>
      <c r="B90" s="75"/>
      <c r="C90" s="75"/>
      <c r="D90" s="75"/>
      <c r="E90" s="76"/>
      <c r="F90" s="76"/>
      <c r="G90" s="76"/>
      <c r="H90" s="76"/>
      <c r="I90" s="76"/>
      <c r="J90" s="76"/>
      <c r="K90" s="75"/>
      <c r="L90" s="75"/>
      <c r="M90" s="75"/>
      <c r="N90" s="75"/>
      <c r="O90" s="77"/>
      <c r="P90" s="260" t="s">
        <v>34</v>
      </c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2"/>
    </row>
    <row r="91" spans="1:27" ht="18" customHeight="1">
      <c r="A91" s="12"/>
      <c r="B91" s="13"/>
      <c r="C91" s="14"/>
      <c r="D91" s="345" t="s">
        <v>78</v>
      </c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7"/>
      <c r="T91" s="351" t="s">
        <v>0</v>
      </c>
      <c r="U91" s="352"/>
      <c r="V91" s="352"/>
      <c r="W91" s="352"/>
      <c r="X91" s="352"/>
      <c r="Y91" s="352"/>
      <c r="Z91" s="352"/>
      <c r="AA91" s="353"/>
    </row>
    <row r="92" spans="1:27" ht="18" customHeight="1">
      <c r="A92" s="210"/>
      <c r="B92" s="211"/>
      <c r="C92" s="212"/>
      <c r="D92" s="348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50"/>
      <c r="T92" s="354"/>
      <c r="U92" s="355"/>
      <c r="V92" s="355"/>
      <c r="W92" s="355"/>
      <c r="X92" s="355"/>
      <c r="Y92" s="355"/>
      <c r="Z92" s="355"/>
      <c r="AA92" s="356"/>
    </row>
    <row r="93" spans="1:27" ht="18" customHeight="1">
      <c r="A93" s="357" t="s">
        <v>49</v>
      </c>
      <c r="B93" s="358"/>
      <c r="C93" s="359"/>
      <c r="D93" s="348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50"/>
      <c r="T93" s="354"/>
      <c r="U93" s="355"/>
      <c r="V93" s="355"/>
      <c r="W93" s="355"/>
      <c r="X93" s="355"/>
      <c r="Y93" s="355"/>
      <c r="Z93" s="355"/>
      <c r="AA93" s="356"/>
    </row>
    <row r="94" spans="1:27" ht="18" customHeight="1">
      <c r="A94" s="342"/>
      <c r="B94" s="214"/>
      <c r="C94" s="215"/>
      <c r="D94" s="15" t="s">
        <v>45</v>
      </c>
      <c r="E94" s="121"/>
      <c r="F94" s="121"/>
      <c r="G94" s="121"/>
      <c r="H94" s="2" t="s">
        <v>47</v>
      </c>
      <c r="J94" s="18"/>
      <c r="K94" s="18"/>
      <c r="L94" s="18"/>
      <c r="M94" s="18"/>
      <c r="N94" s="18"/>
      <c r="O94" s="18"/>
      <c r="P94" s="24"/>
      <c r="Q94" s="24"/>
      <c r="R94" s="24"/>
      <c r="S94" s="65"/>
      <c r="T94" s="213"/>
      <c r="U94" s="214"/>
      <c r="V94" s="214"/>
      <c r="W94" s="214"/>
      <c r="X94" s="214"/>
      <c r="Y94" s="214"/>
      <c r="Z94" s="214"/>
      <c r="AA94" s="343"/>
    </row>
    <row r="95" spans="1:27" ht="18" customHeight="1">
      <c r="A95" s="213"/>
      <c r="B95" s="214"/>
      <c r="C95" s="215"/>
      <c r="D95" s="15" t="s">
        <v>43</v>
      </c>
      <c r="E95" s="121"/>
      <c r="F95" s="121"/>
      <c r="G95" s="15"/>
      <c r="H95" s="2" t="s">
        <v>152</v>
      </c>
      <c r="J95" s="18"/>
      <c r="K95" s="18"/>
      <c r="L95" s="18"/>
      <c r="M95" s="18"/>
      <c r="N95" s="18"/>
      <c r="O95" s="18"/>
      <c r="P95" s="24"/>
      <c r="Q95" s="24"/>
      <c r="R95" s="24"/>
      <c r="S95" s="65"/>
      <c r="T95" s="326"/>
      <c r="U95" s="327"/>
      <c r="V95" s="327"/>
      <c r="W95" s="327"/>
      <c r="X95" s="327"/>
      <c r="Y95" s="327"/>
      <c r="Z95" s="327"/>
      <c r="AA95" s="328"/>
    </row>
    <row r="96" spans="1:27" ht="18" customHeight="1">
      <c r="A96" s="213" t="s">
        <v>62</v>
      </c>
      <c r="B96" s="214"/>
      <c r="C96" s="215"/>
      <c r="D96" s="15" t="s">
        <v>42</v>
      </c>
      <c r="E96" s="121"/>
      <c r="F96" s="121"/>
      <c r="G96" s="15"/>
      <c r="H96" s="2" t="s">
        <v>46</v>
      </c>
      <c r="J96" s="18"/>
      <c r="K96" s="18"/>
      <c r="L96" s="18"/>
      <c r="M96" s="18"/>
      <c r="N96" s="18"/>
      <c r="O96" s="18"/>
      <c r="P96" s="24"/>
      <c r="Q96" s="24"/>
      <c r="R96" s="24"/>
      <c r="S96" s="65"/>
      <c r="T96" s="326" t="s">
        <v>2</v>
      </c>
      <c r="U96" s="327"/>
      <c r="V96" s="327"/>
      <c r="W96" s="327"/>
      <c r="X96" s="327"/>
      <c r="Y96" s="327"/>
      <c r="Z96" s="327"/>
      <c r="AA96" s="328"/>
    </row>
    <row r="97" spans="1:27" ht="18" customHeight="1">
      <c r="A97" s="326" t="s">
        <v>38</v>
      </c>
      <c r="B97" s="327"/>
      <c r="C97" s="344"/>
      <c r="D97" s="15" t="s">
        <v>1</v>
      </c>
      <c r="E97" s="15"/>
      <c r="F97" s="15"/>
      <c r="G97" s="15"/>
      <c r="H97" s="2" t="s">
        <v>48</v>
      </c>
      <c r="J97" s="18"/>
      <c r="K97" s="18"/>
      <c r="L97" s="18"/>
      <c r="M97" s="18"/>
      <c r="N97" s="18"/>
      <c r="O97" s="18"/>
      <c r="P97" s="24"/>
      <c r="Q97" s="24"/>
      <c r="R97" s="24"/>
      <c r="S97" s="65"/>
      <c r="T97" s="326" t="s">
        <v>4</v>
      </c>
      <c r="U97" s="327"/>
      <c r="V97" s="327"/>
      <c r="W97" s="327"/>
      <c r="X97" s="327"/>
      <c r="Y97" s="327"/>
      <c r="Z97" s="327"/>
      <c r="AA97" s="328"/>
    </row>
    <row r="98" spans="1:27" ht="18" customHeight="1">
      <c r="A98" s="213" t="s">
        <v>39</v>
      </c>
      <c r="B98" s="214"/>
      <c r="C98" s="215"/>
      <c r="D98" s="23" t="s">
        <v>3</v>
      </c>
      <c r="E98" s="15"/>
      <c r="F98" s="15"/>
      <c r="G98" s="15"/>
      <c r="H98" s="90" t="s">
        <v>107</v>
      </c>
      <c r="J98" s="24"/>
      <c r="K98" s="18"/>
      <c r="L98" s="18"/>
      <c r="M98" s="18"/>
      <c r="N98" s="18"/>
      <c r="O98" s="18"/>
      <c r="P98" s="24"/>
      <c r="Q98" s="24"/>
      <c r="R98" s="24"/>
      <c r="S98" s="65"/>
      <c r="T98" s="326"/>
      <c r="U98" s="327"/>
      <c r="V98" s="327"/>
      <c r="W98" s="327"/>
      <c r="X98" s="327"/>
      <c r="Y98" s="327"/>
      <c r="Z98" s="327"/>
      <c r="AA98" s="328"/>
    </row>
    <row r="99" spans="1:27" ht="18" customHeight="1">
      <c r="A99" s="19"/>
      <c r="B99" s="16"/>
      <c r="C99" s="17"/>
      <c r="D99" s="23"/>
      <c r="E99" s="15"/>
      <c r="F99" s="15"/>
      <c r="G99" s="15"/>
      <c r="H99" s="90"/>
      <c r="J99" s="24"/>
      <c r="K99" s="18"/>
      <c r="L99" s="18"/>
      <c r="M99" s="18"/>
      <c r="N99" s="18"/>
      <c r="O99" s="18"/>
      <c r="P99" s="24"/>
      <c r="Q99" s="24"/>
      <c r="R99" s="24"/>
      <c r="S99" s="65"/>
      <c r="T99" s="20"/>
      <c r="U99" s="21"/>
      <c r="V99" s="21"/>
      <c r="W99" s="21"/>
      <c r="X99" s="21"/>
      <c r="Y99" s="21"/>
      <c r="Z99" s="21"/>
      <c r="AA99" s="22"/>
    </row>
    <row r="100" spans="1:27" ht="18" customHeight="1" thickBot="1">
      <c r="A100" s="25"/>
      <c r="B100" s="26"/>
      <c r="C100" s="27"/>
      <c r="D100" s="23"/>
      <c r="E100" s="15"/>
      <c r="F100" s="15"/>
      <c r="G100" s="15"/>
      <c r="H100" s="15"/>
      <c r="I100" s="28"/>
      <c r="J100" s="15"/>
      <c r="K100" s="28"/>
      <c r="L100" s="18"/>
      <c r="M100" s="18"/>
      <c r="N100" s="18"/>
      <c r="O100" s="18"/>
      <c r="P100" s="24"/>
      <c r="Q100" s="24"/>
      <c r="R100" s="24"/>
      <c r="S100" s="65"/>
      <c r="T100" s="338" t="s">
        <v>63</v>
      </c>
      <c r="U100" s="339"/>
      <c r="V100" s="339"/>
      <c r="W100" s="339"/>
      <c r="X100" s="339"/>
      <c r="Y100" s="339"/>
      <c r="Z100" s="339"/>
      <c r="AA100" s="340"/>
    </row>
    <row r="101" spans="1:27" ht="8.25" customHeight="1" thickBot="1">
      <c r="A101" s="341"/>
      <c r="B101" s="341"/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</row>
    <row r="102" spans="1:27" ht="18" customHeight="1">
      <c r="A102" s="216" t="s">
        <v>71</v>
      </c>
      <c r="B102" s="219" t="s">
        <v>6</v>
      </c>
      <c r="C102" s="220"/>
      <c r="D102" s="329" t="s">
        <v>7</v>
      </c>
      <c r="E102" s="220"/>
      <c r="F102" s="330"/>
      <c r="G102" s="320" t="s">
        <v>8</v>
      </c>
      <c r="H102" s="258"/>
      <c r="I102" s="258"/>
      <c r="J102" s="258"/>
      <c r="K102" s="258"/>
      <c r="L102" s="320" t="s">
        <v>64</v>
      </c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9"/>
    </row>
    <row r="103" spans="1:27" ht="18" customHeight="1">
      <c r="A103" s="217"/>
      <c r="B103" s="221"/>
      <c r="C103" s="222"/>
      <c r="D103" s="331"/>
      <c r="E103" s="222"/>
      <c r="F103" s="332"/>
      <c r="G103" s="321" t="s">
        <v>9</v>
      </c>
      <c r="H103" s="278" t="s">
        <v>10</v>
      </c>
      <c r="I103" s="278"/>
      <c r="J103" s="278"/>
      <c r="K103" s="279"/>
      <c r="L103" s="322" t="s">
        <v>65</v>
      </c>
      <c r="M103" s="323"/>
      <c r="N103" s="323"/>
      <c r="O103" s="254"/>
      <c r="P103" s="322" t="s">
        <v>111</v>
      </c>
      <c r="Q103" s="323"/>
      <c r="R103" s="323"/>
      <c r="S103" s="324"/>
      <c r="T103" s="325" t="s">
        <v>66</v>
      </c>
      <c r="U103" s="323"/>
      <c r="V103" s="323"/>
      <c r="W103" s="254"/>
      <c r="X103" s="322" t="s">
        <v>126</v>
      </c>
      <c r="Y103" s="323"/>
      <c r="Z103" s="323"/>
      <c r="AA103" s="324"/>
    </row>
    <row r="104" spans="1:27" ht="18" customHeight="1">
      <c r="A104" s="217"/>
      <c r="B104" s="221"/>
      <c r="C104" s="222"/>
      <c r="D104" s="333" t="s">
        <v>11</v>
      </c>
      <c r="E104" s="335" t="s">
        <v>12</v>
      </c>
      <c r="F104" s="296" t="s">
        <v>40</v>
      </c>
      <c r="G104" s="300"/>
      <c r="H104" s="278" t="s">
        <v>13</v>
      </c>
      <c r="I104" s="278" t="s">
        <v>14</v>
      </c>
      <c r="J104" s="278" t="s">
        <v>15</v>
      </c>
      <c r="K104" s="279" t="s">
        <v>36</v>
      </c>
      <c r="L104" s="317" t="s">
        <v>168</v>
      </c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9"/>
    </row>
    <row r="105" spans="1:27" ht="18" customHeight="1">
      <c r="A105" s="217"/>
      <c r="B105" s="221"/>
      <c r="C105" s="222"/>
      <c r="D105" s="333"/>
      <c r="E105" s="336"/>
      <c r="F105" s="297"/>
      <c r="G105" s="300"/>
      <c r="H105" s="278"/>
      <c r="I105" s="278"/>
      <c r="J105" s="278"/>
      <c r="K105" s="279"/>
      <c r="L105" s="276" t="s">
        <v>13</v>
      </c>
      <c r="M105" s="274" t="s">
        <v>14</v>
      </c>
      <c r="N105" s="245" t="s">
        <v>15</v>
      </c>
      <c r="O105" s="32" t="s">
        <v>67</v>
      </c>
      <c r="P105" s="276" t="s">
        <v>13</v>
      </c>
      <c r="Q105" s="274" t="s">
        <v>14</v>
      </c>
      <c r="R105" s="245" t="s">
        <v>15</v>
      </c>
      <c r="S105" s="32" t="s">
        <v>67</v>
      </c>
      <c r="T105" s="276" t="s">
        <v>13</v>
      </c>
      <c r="U105" s="274" t="s">
        <v>14</v>
      </c>
      <c r="V105" s="245" t="s">
        <v>15</v>
      </c>
      <c r="W105" s="32" t="s">
        <v>67</v>
      </c>
      <c r="X105" s="276" t="s">
        <v>13</v>
      </c>
      <c r="Y105" s="274" t="s">
        <v>14</v>
      </c>
      <c r="Z105" s="245" t="s">
        <v>15</v>
      </c>
      <c r="AA105" s="32" t="s">
        <v>67</v>
      </c>
    </row>
    <row r="106" spans="1:27" ht="18" customHeight="1" thickBot="1">
      <c r="A106" s="218"/>
      <c r="B106" s="223"/>
      <c r="C106" s="224"/>
      <c r="D106" s="334"/>
      <c r="E106" s="337"/>
      <c r="F106" s="298"/>
      <c r="G106" s="301"/>
      <c r="H106" s="275"/>
      <c r="I106" s="275"/>
      <c r="J106" s="275"/>
      <c r="K106" s="280"/>
      <c r="L106" s="277"/>
      <c r="M106" s="275"/>
      <c r="N106" s="246"/>
      <c r="O106" s="33" t="s">
        <v>27</v>
      </c>
      <c r="P106" s="277"/>
      <c r="Q106" s="275"/>
      <c r="R106" s="246"/>
      <c r="S106" s="33" t="s">
        <v>27</v>
      </c>
      <c r="T106" s="277"/>
      <c r="U106" s="275"/>
      <c r="V106" s="246"/>
      <c r="W106" s="33" t="s">
        <v>27</v>
      </c>
      <c r="X106" s="277"/>
      <c r="Y106" s="275"/>
      <c r="Z106" s="246"/>
      <c r="AA106" s="33" t="s">
        <v>27</v>
      </c>
    </row>
    <row r="107" spans="1:27" ht="18" customHeight="1" thickBot="1">
      <c r="A107" s="34" t="s">
        <v>146</v>
      </c>
      <c r="B107" s="363" t="s">
        <v>37</v>
      </c>
      <c r="C107" s="363"/>
      <c r="D107" s="363"/>
      <c r="E107" s="363"/>
      <c r="F107" s="363"/>
      <c r="G107" s="363"/>
      <c r="H107" s="363"/>
      <c r="I107" s="363"/>
      <c r="J107" s="363"/>
      <c r="K107" s="36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4"/>
    </row>
    <row r="108" spans="1:27" ht="18" customHeight="1">
      <c r="A108" s="136"/>
      <c r="B108" s="315" t="s">
        <v>164</v>
      </c>
      <c r="C108" s="316"/>
      <c r="D108" s="179"/>
      <c r="E108" s="169"/>
      <c r="F108" s="139">
        <v>12</v>
      </c>
      <c r="G108" s="170">
        <f>SUM(H108:K108)</f>
        <v>60</v>
      </c>
      <c r="H108" s="167">
        <f aca="true" t="shared" si="7" ref="H108:K110">L108+P108+X108+T108</f>
        <v>45</v>
      </c>
      <c r="I108" s="167">
        <f t="shared" si="7"/>
        <v>0</v>
      </c>
      <c r="J108" s="167">
        <f t="shared" si="7"/>
        <v>15</v>
      </c>
      <c r="K108" s="139">
        <f t="shared" si="7"/>
        <v>0</v>
      </c>
      <c r="L108" s="170"/>
      <c r="M108" s="167"/>
      <c r="N108" s="167"/>
      <c r="O108" s="139"/>
      <c r="P108" s="168">
        <v>45</v>
      </c>
      <c r="Q108" s="167"/>
      <c r="R108" s="167">
        <v>15</v>
      </c>
      <c r="S108" s="139"/>
      <c r="T108" s="168"/>
      <c r="U108" s="167"/>
      <c r="V108" s="167"/>
      <c r="W108" s="139"/>
      <c r="X108" s="168"/>
      <c r="Y108" s="167"/>
      <c r="Z108" s="167"/>
      <c r="AA108" s="139"/>
    </row>
    <row r="109" spans="1:27" ht="18" customHeight="1">
      <c r="A109" s="4" t="s">
        <v>17</v>
      </c>
      <c r="B109" s="173" t="s">
        <v>124</v>
      </c>
      <c r="C109" s="162"/>
      <c r="D109" s="155"/>
      <c r="E109" s="148">
        <v>2</v>
      </c>
      <c r="F109" s="145">
        <v>8</v>
      </c>
      <c r="G109" s="4">
        <f>SUM(H109:K109)</f>
        <v>45</v>
      </c>
      <c r="H109" s="3">
        <f t="shared" si="7"/>
        <v>30</v>
      </c>
      <c r="I109" s="3">
        <f t="shared" si="7"/>
        <v>0</v>
      </c>
      <c r="J109" s="3">
        <f t="shared" si="7"/>
        <v>15</v>
      </c>
      <c r="K109" s="145">
        <f t="shared" si="7"/>
        <v>0</v>
      </c>
      <c r="L109" s="4"/>
      <c r="M109" s="3"/>
      <c r="N109" s="3"/>
      <c r="O109" s="145"/>
      <c r="P109" s="198">
        <v>30</v>
      </c>
      <c r="Q109" s="199"/>
      <c r="R109" s="199">
        <v>15</v>
      </c>
      <c r="S109" s="200"/>
      <c r="T109" s="144"/>
      <c r="U109" s="3"/>
      <c r="V109" s="3"/>
      <c r="W109" s="145"/>
      <c r="X109" s="144"/>
      <c r="Y109" s="3"/>
      <c r="Z109" s="3"/>
      <c r="AA109" s="145"/>
    </row>
    <row r="110" spans="1:27" ht="18" customHeight="1">
      <c r="A110" s="388" t="s">
        <v>18</v>
      </c>
      <c r="B110" s="174" t="s">
        <v>147</v>
      </c>
      <c r="C110" s="142"/>
      <c r="D110" s="155"/>
      <c r="E110" s="391">
        <v>1</v>
      </c>
      <c r="F110" s="394">
        <v>4</v>
      </c>
      <c r="G110" s="397">
        <f>SUM(H110:K110)</f>
        <v>15</v>
      </c>
      <c r="H110" s="386">
        <f t="shared" si="7"/>
        <v>15</v>
      </c>
      <c r="I110" s="386">
        <f t="shared" si="7"/>
        <v>0</v>
      </c>
      <c r="J110" s="386">
        <f t="shared" si="7"/>
        <v>0</v>
      </c>
      <c r="K110" s="387">
        <f t="shared" si="7"/>
        <v>0</v>
      </c>
      <c r="L110" s="4"/>
      <c r="M110" s="3"/>
      <c r="N110" s="3"/>
      <c r="O110" s="145"/>
      <c r="P110" s="388">
        <v>15</v>
      </c>
      <c r="Q110" s="201"/>
      <c r="R110" s="201"/>
      <c r="S110" s="202"/>
      <c r="T110" s="144"/>
      <c r="U110" s="3"/>
      <c r="V110" s="3"/>
      <c r="W110" s="145"/>
      <c r="X110" s="144"/>
      <c r="Y110" s="3"/>
      <c r="Z110" s="3"/>
      <c r="AA110" s="145"/>
    </row>
    <row r="111" spans="1:27" ht="18" customHeight="1">
      <c r="A111" s="389"/>
      <c r="B111" s="174" t="s">
        <v>148</v>
      </c>
      <c r="C111" s="142"/>
      <c r="D111" s="155"/>
      <c r="E111" s="392"/>
      <c r="F111" s="395"/>
      <c r="G111" s="397"/>
      <c r="H111" s="386"/>
      <c r="I111" s="386"/>
      <c r="J111" s="386"/>
      <c r="K111" s="387"/>
      <c r="L111" s="4"/>
      <c r="M111" s="3"/>
      <c r="N111" s="3"/>
      <c r="O111" s="145"/>
      <c r="P111" s="389"/>
      <c r="Q111" s="201"/>
      <c r="R111" s="201"/>
      <c r="S111" s="202"/>
      <c r="T111" s="144"/>
      <c r="U111" s="3"/>
      <c r="V111" s="3"/>
      <c r="W111" s="145"/>
      <c r="X111" s="144"/>
      <c r="Y111" s="3"/>
      <c r="Z111" s="3"/>
      <c r="AA111" s="145"/>
    </row>
    <row r="112" spans="1:27" ht="18" customHeight="1">
      <c r="A112" s="390"/>
      <c r="B112" s="172" t="s">
        <v>149</v>
      </c>
      <c r="C112" s="142"/>
      <c r="D112" s="155"/>
      <c r="E112" s="393"/>
      <c r="F112" s="396"/>
      <c r="G112" s="397"/>
      <c r="H112" s="386"/>
      <c r="I112" s="386"/>
      <c r="J112" s="386"/>
      <c r="K112" s="387"/>
      <c r="L112" s="4"/>
      <c r="M112" s="3"/>
      <c r="N112" s="3"/>
      <c r="O112" s="145"/>
      <c r="P112" s="390"/>
      <c r="Q112" s="201"/>
      <c r="R112" s="201"/>
      <c r="S112" s="202"/>
      <c r="T112" s="144"/>
      <c r="U112" s="3"/>
      <c r="V112" s="3"/>
      <c r="W112" s="145"/>
      <c r="X112" s="144"/>
      <c r="Y112" s="3"/>
      <c r="Z112" s="3"/>
      <c r="AA112" s="145"/>
    </row>
    <row r="113" spans="1:27" ht="18" customHeight="1">
      <c r="A113" s="4"/>
      <c r="B113" s="241" t="s">
        <v>165</v>
      </c>
      <c r="C113" s="242"/>
      <c r="D113" s="147"/>
      <c r="E113" s="148"/>
      <c r="F113" s="145">
        <v>10</v>
      </c>
      <c r="G113" s="4">
        <f>SUM(H113:K113)</f>
        <v>90</v>
      </c>
      <c r="H113" s="3">
        <f aca="true" t="shared" si="8" ref="H113:K115">L113+P113+X113+T113</f>
        <v>45</v>
      </c>
      <c r="I113" s="3">
        <f t="shared" si="8"/>
        <v>0</v>
      </c>
      <c r="J113" s="3">
        <f t="shared" si="8"/>
        <v>45</v>
      </c>
      <c r="K113" s="145">
        <f t="shared" si="8"/>
        <v>0</v>
      </c>
      <c r="L113" s="4"/>
      <c r="M113" s="3"/>
      <c r="N113" s="3"/>
      <c r="O113" s="145"/>
      <c r="P113" s="144"/>
      <c r="Q113" s="3"/>
      <c r="R113" s="3"/>
      <c r="S113" s="145"/>
      <c r="T113" s="196">
        <v>45</v>
      </c>
      <c r="U113" s="3"/>
      <c r="V113" s="3">
        <v>15</v>
      </c>
      <c r="W113" s="145"/>
      <c r="X113" s="144"/>
      <c r="Y113" s="3"/>
      <c r="Z113" s="3">
        <v>30</v>
      </c>
      <c r="AA113" s="145"/>
    </row>
    <row r="114" spans="1:27" ht="18" customHeight="1">
      <c r="A114" s="4" t="s">
        <v>19</v>
      </c>
      <c r="B114" s="175" t="s">
        <v>125</v>
      </c>
      <c r="C114" s="162"/>
      <c r="D114" s="147">
        <v>1</v>
      </c>
      <c r="E114" s="148">
        <v>2</v>
      </c>
      <c r="F114" s="145">
        <v>6</v>
      </c>
      <c r="G114" s="4">
        <f>SUM(H114:K114)</f>
        <v>60</v>
      </c>
      <c r="H114" s="3">
        <f t="shared" si="8"/>
        <v>30</v>
      </c>
      <c r="I114" s="3">
        <f t="shared" si="8"/>
        <v>0</v>
      </c>
      <c r="J114" s="3">
        <f t="shared" si="8"/>
        <v>30</v>
      </c>
      <c r="K114" s="145">
        <f t="shared" si="8"/>
        <v>0</v>
      </c>
      <c r="L114" s="4"/>
      <c r="M114" s="3"/>
      <c r="N114" s="3"/>
      <c r="O114" s="145"/>
      <c r="P114" s="144"/>
      <c r="Q114" s="3"/>
      <c r="R114" s="3"/>
      <c r="S114" s="145"/>
      <c r="T114" s="196">
        <v>30</v>
      </c>
      <c r="U114" s="157"/>
      <c r="V114" s="157">
        <v>15</v>
      </c>
      <c r="W114" s="158"/>
      <c r="X114" s="156"/>
      <c r="Y114" s="157"/>
      <c r="Z114" s="157">
        <v>15</v>
      </c>
      <c r="AA114" s="145"/>
    </row>
    <row r="115" spans="1:27" ht="18" customHeight="1">
      <c r="A115" s="388" t="s">
        <v>20</v>
      </c>
      <c r="B115" s="174" t="s">
        <v>159</v>
      </c>
      <c r="C115" s="142"/>
      <c r="D115" s="399"/>
      <c r="E115" s="391">
        <v>2</v>
      </c>
      <c r="F115" s="394">
        <v>4</v>
      </c>
      <c r="G115" s="388">
        <f>SUM(H115:K115)</f>
        <v>30</v>
      </c>
      <c r="H115" s="391">
        <f t="shared" si="8"/>
        <v>15</v>
      </c>
      <c r="I115" s="3">
        <f t="shared" si="8"/>
        <v>0</v>
      </c>
      <c r="J115" s="3">
        <f t="shared" si="8"/>
        <v>15</v>
      </c>
      <c r="K115" s="145">
        <f t="shared" si="8"/>
        <v>0</v>
      </c>
      <c r="L115" s="4"/>
      <c r="M115" s="3"/>
      <c r="N115" s="3"/>
      <c r="O115" s="145"/>
      <c r="P115" s="144"/>
      <c r="Q115" s="3"/>
      <c r="R115" s="3"/>
      <c r="S115" s="145"/>
      <c r="T115" s="388">
        <v>15</v>
      </c>
      <c r="U115" s="3"/>
      <c r="V115" s="3"/>
      <c r="W115" s="145"/>
      <c r="X115" s="144"/>
      <c r="Y115" s="3"/>
      <c r="Z115" s="391">
        <v>15</v>
      </c>
      <c r="AA115" s="145"/>
    </row>
    <row r="116" spans="1:27" ht="18" customHeight="1">
      <c r="A116" s="389"/>
      <c r="B116" s="174" t="s">
        <v>160</v>
      </c>
      <c r="C116" s="142"/>
      <c r="D116" s="400"/>
      <c r="E116" s="392"/>
      <c r="F116" s="395"/>
      <c r="G116" s="389"/>
      <c r="H116" s="392"/>
      <c r="I116" s="3">
        <f aca="true" t="shared" si="9" ref="I116:K120">M116+Q116+Y116+U116</f>
        <v>0</v>
      </c>
      <c r="J116" s="3">
        <f t="shared" si="9"/>
        <v>0</v>
      </c>
      <c r="K116" s="145">
        <f t="shared" si="9"/>
        <v>0</v>
      </c>
      <c r="L116" s="4"/>
      <c r="M116" s="3"/>
      <c r="N116" s="3"/>
      <c r="O116" s="145"/>
      <c r="P116" s="144"/>
      <c r="Q116" s="3"/>
      <c r="R116" s="3"/>
      <c r="S116" s="145"/>
      <c r="T116" s="398"/>
      <c r="U116" s="3"/>
      <c r="V116" s="3"/>
      <c r="W116" s="145"/>
      <c r="X116" s="144"/>
      <c r="Y116" s="3"/>
      <c r="Z116" s="392"/>
      <c r="AA116" s="145"/>
    </row>
    <row r="117" spans="1:27" ht="18" customHeight="1">
      <c r="A117" s="390"/>
      <c r="B117" s="176" t="s">
        <v>161</v>
      </c>
      <c r="C117" s="142"/>
      <c r="D117" s="401"/>
      <c r="E117" s="393"/>
      <c r="F117" s="396"/>
      <c r="G117" s="390"/>
      <c r="H117" s="393"/>
      <c r="I117" s="3">
        <f t="shared" si="9"/>
        <v>0</v>
      </c>
      <c r="J117" s="3">
        <f t="shared" si="9"/>
        <v>0</v>
      </c>
      <c r="K117" s="145">
        <f t="shared" si="9"/>
        <v>0</v>
      </c>
      <c r="L117" s="4"/>
      <c r="M117" s="3"/>
      <c r="N117" s="3"/>
      <c r="O117" s="145"/>
      <c r="P117" s="144"/>
      <c r="Q117" s="3"/>
      <c r="R117" s="3"/>
      <c r="S117" s="145"/>
      <c r="T117" s="390"/>
      <c r="U117" s="3"/>
      <c r="V117" s="3"/>
      <c r="W117" s="145"/>
      <c r="X117" s="144"/>
      <c r="Y117" s="3"/>
      <c r="Z117" s="393"/>
      <c r="AA117" s="145"/>
    </row>
    <row r="118" spans="1:27" ht="18" customHeight="1">
      <c r="A118" s="4"/>
      <c r="B118" s="241" t="s">
        <v>166</v>
      </c>
      <c r="C118" s="242"/>
      <c r="D118" s="147"/>
      <c r="E118" s="148"/>
      <c r="F118" s="145">
        <v>11</v>
      </c>
      <c r="G118" s="4">
        <f>SUM(H118:K118)</f>
        <v>60</v>
      </c>
      <c r="H118" s="3">
        <f>L118+P118+X118+T118</f>
        <v>30</v>
      </c>
      <c r="I118" s="3">
        <f t="shared" si="9"/>
        <v>0</v>
      </c>
      <c r="J118" s="3">
        <f t="shared" si="9"/>
        <v>30</v>
      </c>
      <c r="K118" s="148">
        <f t="shared" si="9"/>
        <v>0</v>
      </c>
      <c r="L118" s="4"/>
      <c r="M118" s="3"/>
      <c r="N118" s="3"/>
      <c r="O118" s="145"/>
      <c r="P118" s="196">
        <v>30</v>
      </c>
      <c r="Q118" s="3"/>
      <c r="R118" s="3"/>
      <c r="S118" s="145"/>
      <c r="T118" s="144"/>
      <c r="U118" s="3"/>
      <c r="V118" s="3">
        <v>30</v>
      </c>
      <c r="W118" s="145"/>
      <c r="X118" s="144"/>
      <c r="Y118" s="3"/>
      <c r="Z118" s="3"/>
      <c r="AA118" s="145"/>
    </row>
    <row r="119" spans="1:27" ht="18" customHeight="1">
      <c r="A119" s="4" t="s">
        <v>21</v>
      </c>
      <c r="B119" s="180" t="s">
        <v>130</v>
      </c>
      <c r="C119" s="178"/>
      <c r="D119" s="147">
        <v>1</v>
      </c>
      <c r="E119" s="148">
        <v>1</v>
      </c>
      <c r="F119" s="145">
        <v>10</v>
      </c>
      <c r="G119" s="4">
        <f>SUM(H119:K119)</f>
        <v>45</v>
      </c>
      <c r="H119" s="3">
        <f>L119+P119+X119+T119</f>
        <v>30</v>
      </c>
      <c r="I119" s="3">
        <f t="shared" si="9"/>
        <v>0</v>
      </c>
      <c r="J119" s="3">
        <f t="shared" si="9"/>
        <v>15</v>
      </c>
      <c r="K119" s="148">
        <f t="shared" si="9"/>
        <v>0</v>
      </c>
      <c r="L119" s="4"/>
      <c r="M119" s="3"/>
      <c r="N119" s="3"/>
      <c r="O119" s="145"/>
      <c r="P119" s="196">
        <v>30</v>
      </c>
      <c r="Q119" s="157"/>
      <c r="R119" s="157"/>
      <c r="S119" s="158"/>
      <c r="T119" s="156"/>
      <c r="U119" s="157"/>
      <c r="V119" s="157">
        <v>15</v>
      </c>
      <c r="W119" s="158"/>
      <c r="X119" s="144"/>
      <c r="Y119" s="3"/>
      <c r="Z119" s="3"/>
      <c r="AA119" s="145"/>
    </row>
    <row r="120" spans="1:27" ht="18" customHeight="1">
      <c r="A120" s="388" t="s">
        <v>30</v>
      </c>
      <c r="B120" s="174" t="s">
        <v>158</v>
      </c>
      <c r="C120" s="177"/>
      <c r="D120" s="147"/>
      <c r="E120" s="391">
        <v>1</v>
      </c>
      <c r="F120" s="394">
        <v>1</v>
      </c>
      <c r="G120" s="388">
        <f>SUM(H120:K121)</f>
        <v>15</v>
      </c>
      <c r="H120" s="391">
        <f>L120+P120+X120+T120</f>
        <v>0</v>
      </c>
      <c r="I120" s="391">
        <f t="shared" si="9"/>
        <v>0</v>
      </c>
      <c r="J120" s="391">
        <f t="shared" si="9"/>
        <v>15</v>
      </c>
      <c r="K120" s="394">
        <f t="shared" si="9"/>
        <v>0</v>
      </c>
      <c r="L120" s="4"/>
      <c r="M120" s="3"/>
      <c r="N120" s="3"/>
      <c r="O120" s="145"/>
      <c r="P120" s="144"/>
      <c r="Q120" s="3"/>
      <c r="R120" s="3"/>
      <c r="S120" s="145"/>
      <c r="T120" s="144"/>
      <c r="U120" s="3"/>
      <c r="V120" s="391">
        <v>15</v>
      </c>
      <c r="W120" s="145"/>
      <c r="X120" s="144"/>
      <c r="Y120" s="3"/>
      <c r="Z120" s="3"/>
      <c r="AA120" s="145"/>
    </row>
    <row r="121" spans="1:27" ht="18" customHeight="1">
      <c r="A121" s="390"/>
      <c r="B121" s="174" t="s">
        <v>157</v>
      </c>
      <c r="C121" s="177"/>
      <c r="D121" s="147"/>
      <c r="E121" s="393"/>
      <c r="F121" s="396"/>
      <c r="G121" s="390"/>
      <c r="H121" s="393"/>
      <c r="I121" s="393"/>
      <c r="J121" s="393"/>
      <c r="K121" s="396"/>
      <c r="L121" s="4"/>
      <c r="M121" s="3"/>
      <c r="N121" s="3"/>
      <c r="O121" s="145"/>
      <c r="P121" s="144"/>
      <c r="Q121" s="3"/>
      <c r="R121" s="3"/>
      <c r="S121" s="145"/>
      <c r="T121" s="144"/>
      <c r="U121" s="3"/>
      <c r="V121" s="393"/>
      <c r="W121" s="145"/>
      <c r="X121" s="144"/>
      <c r="Y121" s="3"/>
      <c r="Z121" s="3"/>
      <c r="AA121" s="145"/>
    </row>
    <row r="122" spans="1:27" ht="18" customHeight="1">
      <c r="A122" s="4"/>
      <c r="B122" s="241" t="s">
        <v>167</v>
      </c>
      <c r="C122" s="242"/>
      <c r="D122" s="147"/>
      <c r="E122" s="148"/>
      <c r="F122" s="145">
        <v>5</v>
      </c>
      <c r="G122" s="4">
        <f>SUM(H122:K122)</f>
        <v>45</v>
      </c>
      <c r="H122" s="3">
        <f aca="true" t="shared" si="10" ref="H122:K124">L122+P122+X122+T122</f>
        <v>30</v>
      </c>
      <c r="I122" s="3">
        <f t="shared" si="10"/>
        <v>0</v>
      </c>
      <c r="J122" s="3">
        <f t="shared" si="10"/>
        <v>15</v>
      </c>
      <c r="K122" s="148">
        <f t="shared" si="10"/>
        <v>0</v>
      </c>
      <c r="L122" s="4"/>
      <c r="M122" s="3"/>
      <c r="N122" s="3"/>
      <c r="O122" s="145"/>
      <c r="P122" s="144"/>
      <c r="Q122" s="3"/>
      <c r="R122" s="3"/>
      <c r="S122" s="145"/>
      <c r="T122" s="196">
        <v>30</v>
      </c>
      <c r="U122" s="3"/>
      <c r="V122" s="3">
        <v>15</v>
      </c>
      <c r="W122" s="145"/>
      <c r="X122" s="144"/>
      <c r="Y122" s="3"/>
      <c r="Z122" s="3"/>
      <c r="AA122" s="145"/>
    </row>
    <row r="123" spans="1:27" ht="18" customHeight="1">
      <c r="A123" s="4" t="s">
        <v>31</v>
      </c>
      <c r="B123" s="173" t="s">
        <v>129</v>
      </c>
      <c r="C123" s="162"/>
      <c r="D123" s="147">
        <v>1</v>
      </c>
      <c r="E123" s="148">
        <v>1</v>
      </c>
      <c r="F123" s="145">
        <v>4</v>
      </c>
      <c r="G123" s="4">
        <f>SUM(H123:K123)</f>
        <v>30</v>
      </c>
      <c r="H123" s="3">
        <f t="shared" si="10"/>
        <v>15</v>
      </c>
      <c r="I123" s="3">
        <f t="shared" si="10"/>
        <v>0</v>
      </c>
      <c r="J123" s="3">
        <f t="shared" si="10"/>
        <v>15</v>
      </c>
      <c r="K123" s="148">
        <f t="shared" si="10"/>
        <v>0</v>
      </c>
      <c r="L123" s="4"/>
      <c r="M123" s="3"/>
      <c r="N123" s="3"/>
      <c r="O123" s="145"/>
      <c r="P123" s="144"/>
      <c r="Q123" s="3"/>
      <c r="R123" s="3"/>
      <c r="S123" s="145"/>
      <c r="T123" s="196">
        <v>15</v>
      </c>
      <c r="U123" s="157"/>
      <c r="V123" s="157">
        <v>15</v>
      </c>
      <c r="W123" s="158"/>
      <c r="X123" s="144"/>
      <c r="Y123" s="3"/>
      <c r="Z123" s="3"/>
      <c r="AA123" s="145"/>
    </row>
    <row r="124" spans="1:27" ht="18" customHeight="1">
      <c r="A124" s="388" t="s">
        <v>32</v>
      </c>
      <c r="B124" s="174" t="s">
        <v>155</v>
      </c>
      <c r="C124" s="142"/>
      <c r="D124" s="399"/>
      <c r="E124" s="391">
        <v>1</v>
      </c>
      <c r="F124" s="394">
        <v>1</v>
      </c>
      <c r="G124" s="388">
        <f>SUM(H124:K124)</f>
        <v>15</v>
      </c>
      <c r="H124" s="391">
        <f t="shared" si="10"/>
        <v>15</v>
      </c>
      <c r="I124" s="391">
        <f t="shared" si="10"/>
        <v>0</v>
      </c>
      <c r="J124" s="391">
        <f t="shared" si="10"/>
        <v>0</v>
      </c>
      <c r="K124" s="394">
        <f t="shared" si="10"/>
        <v>0</v>
      </c>
      <c r="L124" s="4"/>
      <c r="M124" s="3"/>
      <c r="N124" s="3"/>
      <c r="O124" s="145"/>
      <c r="P124" s="144"/>
      <c r="Q124" s="3"/>
      <c r="R124" s="3"/>
      <c r="S124" s="145"/>
      <c r="T124" s="388">
        <v>15</v>
      </c>
      <c r="U124" s="3"/>
      <c r="V124" s="3"/>
      <c r="W124" s="145"/>
      <c r="X124" s="144"/>
      <c r="Y124" s="3"/>
      <c r="Z124" s="3"/>
      <c r="AA124" s="145"/>
    </row>
    <row r="125" spans="1:27" ht="18" customHeight="1">
      <c r="A125" s="390"/>
      <c r="B125" s="174" t="s">
        <v>156</v>
      </c>
      <c r="C125" s="142"/>
      <c r="D125" s="401"/>
      <c r="E125" s="393"/>
      <c r="F125" s="396"/>
      <c r="G125" s="390"/>
      <c r="H125" s="393"/>
      <c r="I125" s="393"/>
      <c r="J125" s="393"/>
      <c r="K125" s="396"/>
      <c r="L125" s="4"/>
      <c r="M125" s="3"/>
      <c r="N125" s="3"/>
      <c r="O125" s="145"/>
      <c r="P125" s="144"/>
      <c r="Q125" s="3"/>
      <c r="R125" s="3"/>
      <c r="S125" s="145"/>
      <c r="T125" s="390"/>
      <c r="U125" s="3"/>
      <c r="V125" s="3"/>
      <c r="W125" s="145"/>
      <c r="X125" s="144"/>
      <c r="Y125" s="3"/>
      <c r="Z125" s="3"/>
      <c r="AA125" s="145"/>
    </row>
    <row r="126" spans="1:27" ht="18" customHeight="1">
      <c r="A126" s="4" t="s">
        <v>33</v>
      </c>
      <c r="B126" s="241" t="s">
        <v>151</v>
      </c>
      <c r="C126" s="242"/>
      <c r="D126" s="147"/>
      <c r="E126" s="148">
        <v>2</v>
      </c>
      <c r="F126" s="145">
        <v>6</v>
      </c>
      <c r="G126" s="4">
        <f>SUM(H126:K126)</f>
        <v>75</v>
      </c>
      <c r="H126" s="3">
        <f aca="true" t="shared" si="11" ref="H126:K128">L126+P126+X126+T126</f>
        <v>30</v>
      </c>
      <c r="I126" s="3">
        <f t="shared" si="11"/>
        <v>0</v>
      </c>
      <c r="J126" s="3">
        <f t="shared" si="11"/>
        <v>45</v>
      </c>
      <c r="K126" s="148">
        <f t="shared" si="11"/>
        <v>0</v>
      </c>
      <c r="L126" s="4"/>
      <c r="M126" s="3"/>
      <c r="N126" s="3"/>
      <c r="O126" s="145"/>
      <c r="P126" s="144"/>
      <c r="Q126" s="3"/>
      <c r="R126" s="3"/>
      <c r="S126" s="145"/>
      <c r="T126" s="144">
        <v>30</v>
      </c>
      <c r="U126" s="3"/>
      <c r="V126" s="3"/>
      <c r="W126" s="145"/>
      <c r="X126" s="144"/>
      <c r="Y126" s="3"/>
      <c r="Z126" s="3">
        <v>45</v>
      </c>
      <c r="AA126" s="145"/>
    </row>
    <row r="127" spans="1:27" ht="18" customHeight="1">
      <c r="A127" s="4" t="s">
        <v>162</v>
      </c>
      <c r="B127" s="241" t="s">
        <v>77</v>
      </c>
      <c r="C127" s="242"/>
      <c r="D127" s="147"/>
      <c r="E127" s="148">
        <v>2</v>
      </c>
      <c r="F127" s="145">
        <v>7</v>
      </c>
      <c r="G127" s="4">
        <f>SUM(H127:K127)</f>
        <v>75</v>
      </c>
      <c r="H127" s="3">
        <f t="shared" si="11"/>
        <v>0</v>
      </c>
      <c r="I127" s="3">
        <f t="shared" si="11"/>
        <v>0</v>
      </c>
      <c r="J127" s="3">
        <f t="shared" si="11"/>
        <v>0</v>
      </c>
      <c r="K127" s="148">
        <f t="shared" si="11"/>
        <v>75</v>
      </c>
      <c r="L127" s="4"/>
      <c r="M127" s="3"/>
      <c r="N127" s="3"/>
      <c r="O127" s="145"/>
      <c r="P127" s="144"/>
      <c r="Q127" s="3"/>
      <c r="R127" s="3"/>
      <c r="S127" s="145"/>
      <c r="T127" s="144"/>
      <c r="U127" s="3"/>
      <c r="V127" s="3"/>
      <c r="W127" s="145">
        <v>30</v>
      </c>
      <c r="X127" s="144"/>
      <c r="Y127" s="3"/>
      <c r="Z127" s="3"/>
      <c r="AA127" s="145">
        <v>45</v>
      </c>
    </row>
    <row r="128" spans="1:27" ht="18" customHeight="1">
      <c r="A128" s="4" t="s">
        <v>44</v>
      </c>
      <c r="B128" s="241" t="s">
        <v>52</v>
      </c>
      <c r="C128" s="242"/>
      <c r="D128" s="164"/>
      <c r="E128" s="148">
        <v>2</v>
      </c>
      <c r="F128" s="145">
        <v>3</v>
      </c>
      <c r="G128" s="4">
        <f>SUM(H128:K128)</f>
        <v>30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148">
        <f t="shared" si="11"/>
        <v>30</v>
      </c>
      <c r="L128" s="4"/>
      <c r="M128" s="3"/>
      <c r="N128" s="3"/>
      <c r="O128" s="145"/>
      <c r="P128" s="144"/>
      <c r="Q128" s="3"/>
      <c r="R128" s="3"/>
      <c r="S128" s="145"/>
      <c r="T128" s="144"/>
      <c r="U128" s="3"/>
      <c r="V128" s="3"/>
      <c r="W128" s="145">
        <v>15</v>
      </c>
      <c r="X128" s="144"/>
      <c r="Y128" s="3"/>
      <c r="Z128" s="3"/>
      <c r="AA128" s="145">
        <v>15</v>
      </c>
    </row>
    <row r="129" spans="1:27" ht="18" customHeight="1" thickBot="1">
      <c r="A129" s="40"/>
      <c r="B129" s="310"/>
      <c r="C129" s="311"/>
      <c r="D129" s="41"/>
      <c r="E129" s="42"/>
      <c r="F129" s="42"/>
      <c r="G129" s="48"/>
      <c r="H129" s="43"/>
      <c r="I129" s="43"/>
      <c r="J129" s="43"/>
      <c r="K129" s="44"/>
      <c r="L129" s="49"/>
      <c r="M129" s="50"/>
      <c r="N129" s="51"/>
      <c r="O129" s="52"/>
      <c r="P129" s="123"/>
      <c r="Q129" s="112"/>
      <c r="R129" s="50"/>
      <c r="S129" s="52"/>
      <c r="T129" s="53"/>
      <c r="U129" s="50"/>
      <c r="V129" s="50"/>
      <c r="W129" s="52"/>
      <c r="X129" s="53"/>
      <c r="Y129" s="50"/>
      <c r="Z129" s="50"/>
      <c r="AA129" s="52"/>
    </row>
    <row r="130" spans="1:27" ht="18" customHeight="1" thickTop="1">
      <c r="A130" s="82"/>
      <c r="B130" s="225" t="s">
        <v>22</v>
      </c>
      <c r="C130" s="226"/>
      <c r="D130" s="302">
        <f aca="true" t="shared" si="12" ref="D130:O130">SUM(D108:D129)</f>
        <v>3</v>
      </c>
      <c r="E130" s="304">
        <f t="shared" si="12"/>
        <v>17</v>
      </c>
      <c r="F130" s="306">
        <f aca="true" t="shared" si="13" ref="F130:K130">SUM(F109,F110,F114,F115,F119,F120,F123,F124,F126,F127,F128)</f>
        <v>54</v>
      </c>
      <c r="G130" s="308">
        <f t="shared" si="13"/>
        <v>435</v>
      </c>
      <c r="H130" s="304">
        <f t="shared" si="13"/>
        <v>180</v>
      </c>
      <c r="I130" s="304">
        <f t="shared" si="13"/>
        <v>0</v>
      </c>
      <c r="J130" s="304">
        <f t="shared" si="13"/>
        <v>150</v>
      </c>
      <c r="K130" s="304">
        <f t="shared" si="13"/>
        <v>105</v>
      </c>
      <c r="L130" s="83">
        <f t="shared" si="12"/>
        <v>0</v>
      </c>
      <c r="M130" s="84">
        <f t="shared" si="12"/>
        <v>0</v>
      </c>
      <c r="N130" s="84">
        <f t="shared" si="12"/>
        <v>0</v>
      </c>
      <c r="O130" s="85">
        <f t="shared" si="12"/>
        <v>0</v>
      </c>
      <c r="P130" s="83">
        <f>SUM(P108,P113,P118,P122,P126,P127,P128)</f>
        <v>75</v>
      </c>
      <c r="Q130" s="84">
        <f aca="true" t="shared" si="14" ref="Q130:AA130">SUM(Q108,Q113,Q118,Q122,Q126,Q127,Q128)</f>
        <v>0</v>
      </c>
      <c r="R130" s="84">
        <f t="shared" si="14"/>
        <v>15</v>
      </c>
      <c r="S130" s="85">
        <f t="shared" si="14"/>
        <v>0</v>
      </c>
      <c r="T130" s="83">
        <f t="shared" si="14"/>
        <v>105</v>
      </c>
      <c r="U130" s="84">
        <f t="shared" si="14"/>
        <v>0</v>
      </c>
      <c r="V130" s="84">
        <f t="shared" si="14"/>
        <v>60</v>
      </c>
      <c r="W130" s="88">
        <f t="shared" si="14"/>
        <v>45</v>
      </c>
      <c r="X130" s="86">
        <f t="shared" si="14"/>
        <v>0</v>
      </c>
      <c r="Y130" s="84">
        <f t="shared" si="14"/>
        <v>0</v>
      </c>
      <c r="Z130" s="84">
        <f t="shared" si="14"/>
        <v>75</v>
      </c>
      <c r="AA130" s="88">
        <f t="shared" si="14"/>
        <v>60</v>
      </c>
    </row>
    <row r="131" spans="1:29" ht="18" customHeight="1" thickBot="1">
      <c r="A131" s="87"/>
      <c r="B131" s="227"/>
      <c r="C131" s="228"/>
      <c r="D131" s="303"/>
      <c r="E131" s="305"/>
      <c r="F131" s="307"/>
      <c r="G131" s="309"/>
      <c r="H131" s="305"/>
      <c r="I131" s="305"/>
      <c r="J131" s="305"/>
      <c r="K131" s="305"/>
      <c r="L131" s="285">
        <f>SUM(L130:O130)</f>
        <v>0</v>
      </c>
      <c r="M131" s="286"/>
      <c r="N131" s="286"/>
      <c r="O131" s="287"/>
      <c r="P131" s="285">
        <f>SUM(P130:S130)</f>
        <v>90</v>
      </c>
      <c r="Q131" s="286"/>
      <c r="R131" s="286"/>
      <c r="S131" s="287"/>
      <c r="T131" s="285">
        <f>SUM(T130:W130)</f>
        <v>210</v>
      </c>
      <c r="U131" s="286"/>
      <c r="V131" s="286"/>
      <c r="W131" s="287"/>
      <c r="X131" s="285">
        <f>SUM(X130:AA130)</f>
        <v>135</v>
      </c>
      <c r="Y131" s="286"/>
      <c r="Z131" s="286"/>
      <c r="AA131" s="287"/>
      <c r="AC131" s="11">
        <f>SUM(L131:AA131)</f>
        <v>435</v>
      </c>
    </row>
    <row r="132" spans="1:27" ht="18" customHeight="1">
      <c r="A132" s="288" t="s">
        <v>75</v>
      </c>
      <c r="B132" s="289"/>
      <c r="C132" s="290"/>
      <c r="D132" s="291" t="s">
        <v>11</v>
      </c>
      <c r="E132" s="294" t="s">
        <v>12</v>
      </c>
      <c r="F132" s="296" t="s">
        <v>40</v>
      </c>
      <c r="G132" s="299" t="s">
        <v>9</v>
      </c>
      <c r="H132" s="278" t="s">
        <v>13</v>
      </c>
      <c r="I132" s="278" t="s">
        <v>14</v>
      </c>
      <c r="J132" s="278" t="s">
        <v>15</v>
      </c>
      <c r="K132" s="279" t="s">
        <v>36</v>
      </c>
      <c r="L132" s="281" t="s">
        <v>65</v>
      </c>
      <c r="M132" s="282"/>
      <c r="N132" s="282"/>
      <c r="O132" s="257"/>
      <c r="P132" s="281" t="s">
        <v>111</v>
      </c>
      <c r="Q132" s="282"/>
      <c r="R132" s="282"/>
      <c r="S132" s="283"/>
      <c r="T132" s="284" t="s">
        <v>66</v>
      </c>
      <c r="U132" s="282"/>
      <c r="V132" s="282"/>
      <c r="W132" s="257"/>
      <c r="X132" s="281" t="s">
        <v>126</v>
      </c>
      <c r="Y132" s="282"/>
      <c r="Z132" s="282"/>
      <c r="AA132" s="283"/>
    </row>
    <row r="133" spans="1:27" ht="18" customHeight="1">
      <c r="A133" s="288"/>
      <c r="B133" s="289"/>
      <c r="C133" s="290"/>
      <c r="D133" s="292"/>
      <c r="E133" s="294"/>
      <c r="F133" s="297"/>
      <c r="G133" s="300"/>
      <c r="H133" s="278"/>
      <c r="I133" s="278"/>
      <c r="J133" s="278"/>
      <c r="K133" s="279"/>
      <c r="L133" s="276" t="s">
        <v>13</v>
      </c>
      <c r="M133" s="274" t="s">
        <v>14</v>
      </c>
      <c r="N133" s="245" t="s">
        <v>15</v>
      </c>
      <c r="O133" s="62" t="s">
        <v>67</v>
      </c>
      <c r="P133" s="276" t="s">
        <v>13</v>
      </c>
      <c r="Q133" s="274" t="s">
        <v>14</v>
      </c>
      <c r="R133" s="245" t="s">
        <v>15</v>
      </c>
      <c r="S133" s="62" t="s">
        <v>67</v>
      </c>
      <c r="T133" s="276" t="s">
        <v>13</v>
      </c>
      <c r="U133" s="274" t="s">
        <v>14</v>
      </c>
      <c r="V133" s="245" t="s">
        <v>15</v>
      </c>
      <c r="W133" s="62" t="s">
        <v>67</v>
      </c>
      <c r="X133" s="276" t="s">
        <v>13</v>
      </c>
      <c r="Y133" s="274" t="s">
        <v>14</v>
      </c>
      <c r="Z133" s="245" t="s">
        <v>15</v>
      </c>
      <c r="AA133" s="62" t="s">
        <v>67</v>
      </c>
    </row>
    <row r="134" spans="1:27" ht="18" customHeight="1" thickBot="1">
      <c r="A134" s="288"/>
      <c r="B134" s="289"/>
      <c r="C134" s="290"/>
      <c r="D134" s="293"/>
      <c r="E134" s="295"/>
      <c r="F134" s="298"/>
      <c r="G134" s="301"/>
      <c r="H134" s="275"/>
      <c r="I134" s="275"/>
      <c r="J134" s="275"/>
      <c r="K134" s="280"/>
      <c r="L134" s="277"/>
      <c r="M134" s="275"/>
      <c r="N134" s="246"/>
      <c r="O134" s="33" t="s">
        <v>27</v>
      </c>
      <c r="P134" s="277"/>
      <c r="Q134" s="275"/>
      <c r="R134" s="246"/>
      <c r="S134" s="33" t="s">
        <v>27</v>
      </c>
      <c r="T134" s="277"/>
      <c r="U134" s="275"/>
      <c r="V134" s="246"/>
      <c r="W134" s="33" t="s">
        <v>27</v>
      </c>
      <c r="X134" s="277"/>
      <c r="Y134" s="275"/>
      <c r="Z134" s="246"/>
      <c r="AA134" s="33" t="s">
        <v>27</v>
      </c>
    </row>
    <row r="135" spans="1:29" ht="18" customHeight="1">
      <c r="A135" s="288"/>
      <c r="B135" s="289"/>
      <c r="C135" s="290"/>
      <c r="D135" s="247">
        <f>SUM(D23,D70,D130)</f>
        <v>6</v>
      </c>
      <c r="E135" s="249">
        <f aca="true" t="shared" si="15" ref="E135:K135">SUM(E23,E70,E130)</f>
        <v>36</v>
      </c>
      <c r="F135" s="235">
        <f t="shared" si="15"/>
        <v>120</v>
      </c>
      <c r="G135" s="237">
        <f t="shared" si="15"/>
        <v>800</v>
      </c>
      <c r="H135" s="249">
        <f t="shared" si="15"/>
        <v>333</v>
      </c>
      <c r="I135" s="249">
        <f t="shared" si="15"/>
        <v>47</v>
      </c>
      <c r="J135" s="249">
        <f t="shared" si="15"/>
        <v>273</v>
      </c>
      <c r="K135" s="235">
        <f t="shared" si="15"/>
        <v>147</v>
      </c>
      <c r="L135" s="124">
        <f aca="true" t="shared" si="16" ref="L135:AA135">SUM(L28,L70,L130)</f>
        <v>108</v>
      </c>
      <c r="M135" s="125">
        <f t="shared" si="16"/>
        <v>24</v>
      </c>
      <c r="N135" s="125">
        <f t="shared" si="16"/>
        <v>48</v>
      </c>
      <c r="O135" s="127">
        <f t="shared" si="16"/>
        <v>12</v>
      </c>
      <c r="P135" s="124">
        <f t="shared" si="16"/>
        <v>105</v>
      </c>
      <c r="Q135" s="125">
        <f t="shared" si="16"/>
        <v>23</v>
      </c>
      <c r="R135" s="125">
        <f t="shared" si="16"/>
        <v>75</v>
      </c>
      <c r="S135" s="126">
        <f t="shared" si="16"/>
        <v>30</v>
      </c>
      <c r="T135" s="128">
        <f t="shared" si="16"/>
        <v>120</v>
      </c>
      <c r="U135" s="125">
        <f t="shared" si="16"/>
        <v>0</v>
      </c>
      <c r="V135" s="125">
        <f t="shared" si="16"/>
        <v>75</v>
      </c>
      <c r="W135" s="127">
        <f t="shared" si="16"/>
        <v>45</v>
      </c>
      <c r="X135" s="124">
        <f t="shared" si="16"/>
        <v>0</v>
      </c>
      <c r="Y135" s="125">
        <f t="shared" si="16"/>
        <v>0</v>
      </c>
      <c r="Z135" s="125">
        <f t="shared" si="16"/>
        <v>75</v>
      </c>
      <c r="AA135" s="126">
        <f t="shared" si="16"/>
        <v>60</v>
      </c>
      <c r="AC135" s="61" t="s">
        <v>41</v>
      </c>
    </row>
    <row r="136" spans="1:29" ht="18" customHeight="1" thickBot="1">
      <c r="A136" s="288"/>
      <c r="B136" s="289"/>
      <c r="C136" s="290"/>
      <c r="D136" s="248"/>
      <c r="E136" s="250"/>
      <c r="F136" s="236"/>
      <c r="G136" s="238"/>
      <c r="H136" s="250"/>
      <c r="I136" s="250"/>
      <c r="J136" s="250"/>
      <c r="K136" s="236"/>
      <c r="L136" s="251">
        <f>SUM(L135:O135)</f>
        <v>192</v>
      </c>
      <c r="M136" s="252"/>
      <c r="N136" s="252"/>
      <c r="O136" s="253"/>
      <c r="P136" s="251">
        <f>SUM(P135:S135)</f>
        <v>233</v>
      </c>
      <c r="Q136" s="252"/>
      <c r="R136" s="252"/>
      <c r="S136" s="253"/>
      <c r="T136" s="251">
        <f>SUM(T135:W135)</f>
        <v>240</v>
      </c>
      <c r="U136" s="252"/>
      <c r="V136" s="252"/>
      <c r="W136" s="253"/>
      <c r="X136" s="251">
        <f>SUM(X135:AA135)</f>
        <v>135</v>
      </c>
      <c r="Y136" s="252"/>
      <c r="Z136" s="252"/>
      <c r="AA136" s="253"/>
      <c r="AC136" s="61">
        <f>SUM(L136:AA136)</f>
        <v>800</v>
      </c>
    </row>
    <row r="137" spans="1:29" ht="18" customHeight="1">
      <c r="A137" s="288"/>
      <c r="B137" s="289"/>
      <c r="C137" s="290"/>
      <c r="D137" s="266" t="s">
        <v>23</v>
      </c>
      <c r="E137" s="267"/>
      <c r="F137" s="268"/>
      <c r="G137" s="257" t="s">
        <v>24</v>
      </c>
      <c r="H137" s="258"/>
      <c r="I137" s="258"/>
      <c r="J137" s="258"/>
      <c r="K137" s="259"/>
      <c r="L137" s="263">
        <v>2</v>
      </c>
      <c r="M137" s="264"/>
      <c r="N137" s="264"/>
      <c r="O137" s="265"/>
      <c r="P137" s="263">
        <v>1</v>
      </c>
      <c r="Q137" s="264"/>
      <c r="R137" s="264"/>
      <c r="S137" s="265"/>
      <c r="T137" s="263">
        <v>3</v>
      </c>
      <c r="U137" s="264"/>
      <c r="V137" s="264"/>
      <c r="W137" s="265"/>
      <c r="X137" s="263">
        <v>0</v>
      </c>
      <c r="Y137" s="264"/>
      <c r="Z137" s="264"/>
      <c r="AA137" s="265"/>
      <c r="AC137" s="61">
        <f>SUM(L137:AA137)</f>
        <v>6</v>
      </c>
    </row>
    <row r="138" spans="1:29" ht="18" customHeight="1">
      <c r="A138" s="288"/>
      <c r="B138" s="289"/>
      <c r="C138" s="290"/>
      <c r="D138" s="269"/>
      <c r="E138" s="214"/>
      <c r="F138" s="270"/>
      <c r="G138" s="254" t="s">
        <v>25</v>
      </c>
      <c r="H138" s="255"/>
      <c r="I138" s="255"/>
      <c r="J138" s="255"/>
      <c r="K138" s="256"/>
      <c r="L138" s="232">
        <v>10</v>
      </c>
      <c r="M138" s="233"/>
      <c r="N138" s="233"/>
      <c r="O138" s="234"/>
      <c r="P138" s="232">
        <v>11</v>
      </c>
      <c r="Q138" s="233"/>
      <c r="R138" s="233"/>
      <c r="S138" s="234"/>
      <c r="T138" s="232">
        <v>10</v>
      </c>
      <c r="U138" s="233"/>
      <c r="V138" s="233"/>
      <c r="W138" s="234"/>
      <c r="X138" s="232">
        <v>5</v>
      </c>
      <c r="Y138" s="233"/>
      <c r="Z138" s="233"/>
      <c r="AA138" s="234"/>
      <c r="AC138" s="61">
        <f>SUM(L138:AA138)</f>
        <v>36</v>
      </c>
    </row>
    <row r="139" spans="1:29" ht="18" customHeight="1" thickBot="1">
      <c r="A139" s="288"/>
      <c r="B139" s="289"/>
      <c r="C139" s="290"/>
      <c r="D139" s="271"/>
      <c r="E139" s="272"/>
      <c r="F139" s="273"/>
      <c r="G139" s="254" t="s">
        <v>40</v>
      </c>
      <c r="H139" s="255"/>
      <c r="I139" s="255"/>
      <c r="J139" s="255"/>
      <c r="K139" s="256"/>
      <c r="L139" s="229">
        <v>30</v>
      </c>
      <c r="M139" s="230"/>
      <c r="N139" s="230"/>
      <c r="O139" s="231"/>
      <c r="P139" s="229">
        <v>30</v>
      </c>
      <c r="Q139" s="230"/>
      <c r="R139" s="230"/>
      <c r="S139" s="231"/>
      <c r="T139" s="229">
        <v>30</v>
      </c>
      <c r="U139" s="230"/>
      <c r="V139" s="230"/>
      <c r="W139" s="231"/>
      <c r="X139" s="229">
        <v>30</v>
      </c>
      <c r="Y139" s="230"/>
      <c r="Z139" s="230"/>
      <c r="AA139" s="231"/>
      <c r="AC139" s="61">
        <f>SUM(L139:AA139)</f>
        <v>120</v>
      </c>
    </row>
    <row r="140" spans="1:27" ht="18" customHeight="1">
      <c r="A140" s="12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63"/>
      <c r="P140" s="12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63"/>
    </row>
    <row r="141" spans="1:27" ht="18" customHeight="1">
      <c r="A141" s="64" t="s">
        <v>70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65"/>
      <c r="P141" s="120"/>
      <c r="Q141" s="89" t="s">
        <v>131</v>
      </c>
      <c r="R141" s="121"/>
      <c r="S141" s="15"/>
      <c r="T141" s="15"/>
      <c r="U141" s="15"/>
      <c r="V141" s="15"/>
      <c r="W141" s="15"/>
      <c r="X141" s="129"/>
      <c r="Y141" s="10"/>
      <c r="Z141" s="15"/>
      <c r="AA141" s="66"/>
    </row>
    <row r="142" spans="1:27" ht="18" customHeight="1">
      <c r="A142" s="105" t="s">
        <v>17</v>
      </c>
      <c r="B142" s="106" t="s">
        <v>95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66"/>
      <c r="P142" s="130"/>
      <c r="Q142" s="122" t="s">
        <v>26</v>
      </c>
      <c r="R142" s="121"/>
      <c r="S142" s="67"/>
      <c r="T142" s="67"/>
      <c r="U142" s="67"/>
      <c r="V142" s="67"/>
      <c r="W142" s="67"/>
      <c r="X142" s="67"/>
      <c r="Y142" s="67"/>
      <c r="Z142" s="67"/>
      <c r="AA142" s="68"/>
    </row>
    <row r="143" spans="1:27" ht="18" customHeight="1">
      <c r="A143" s="105" t="s">
        <v>18</v>
      </c>
      <c r="B143" s="109" t="s">
        <v>135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66"/>
      <c r="P143" s="130"/>
      <c r="Q143" s="24" t="s">
        <v>13</v>
      </c>
      <c r="R143" s="131" t="s">
        <v>96</v>
      </c>
      <c r="S143" s="67"/>
      <c r="T143" s="67"/>
      <c r="U143" s="67"/>
      <c r="V143" s="67"/>
      <c r="W143" s="67"/>
      <c r="X143" s="67"/>
      <c r="Y143" s="67"/>
      <c r="Z143" s="67"/>
      <c r="AA143" s="68"/>
    </row>
    <row r="144" spans="1:27" ht="18" customHeight="1">
      <c r="A144" s="203" t="s">
        <v>19</v>
      </c>
      <c r="B144" s="11" t="s">
        <v>150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65"/>
      <c r="P144" s="130"/>
      <c r="Q144" s="24" t="s">
        <v>14</v>
      </c>
      <c r="R144" s="131" t="s">
        <v>97</v>
      </c>
      <c r="S144" s="67"/>
      <c r="T144" s="67"/>
      <c r="U144" s="1"/>
      <c r="V144" s="67"/>
      <c r="W144" s="67"/>
      <c r="X144" s="67"/>
      <c r="Y144" s="67"/>
      <c r="Z144" s="67"/>
      <c r="AA144" s="68"/>
    </row>
    <row r="145" spans="1:27" ht="18" customHeight="1">
      <c r="A145" s="108" t="s">
        <v>20</v>
      </c>
      <c r="B145" s="11" t="s">
        <v>163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65"/>
      <c r="P145" s="130"/>
      <c r="Q145" s="24" t="s">
        <v>15</v>
      </c>
      <c r="R145" s="131" t="s">
        <v>98</v>
      </c>
      <c r="S145" s="67"/>
      <c r="T145" s="67"/>
      <c r="U145" s="67"/>
      <c r="V145" s="67"/>
      <c r="W145" s="67"/>
      <c r="X145" s="67"/>
      <c r="Y145" s="67"/>
      <c r="Z145" s="67"/>
      <c r="AA145" s="68"/>
    </row>
    <row r="146" spans="1:27" ht="18" customHeight="1">
      <c r="A146" s="134" t="s">
        <v>21</v>
      </c>
      <c r="B146" s="107" t="s">
        <v>169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65"/>
      <c r="P146" s="130"/>
      <c r="Q146" s="24" t="s">
        <v>67</v>
      </c>
      <c r="R146" s="131" t="s">
        <v>99</v>
      </c>
      <c r="S146" s="67"/>
      <c r="T146" s="67"/>
      <c r="U146" s="67"/>
      <c r="V146" s="67"/>
      <c r="W146" s="67"/>
      <c r="X146" s="67"/>
      <c r="Y146" s="67"/>
      <c r="Z146" s="67"/>
      <c r="AA146" s="68"/>
    </row>
    <row r="147" spans="1:27" ht="18" customHeight="1">
      <c r="A147" s="134"/>
      <c r="B147" s="131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65"/>
      <c r="P147" s="130"/>
      <c r="Q147" s="24" t="s">
        <v>27</v>
      </c>
      <c r="R147" s="131" t="s">
        <v>100</v>
      </c>
      <c r="S147" s="67"/>
      <c r="T147" s="67"/>
      <c r="U147" s="67"/>
      <c r="V147" s="1"/>
      <c r="W147" s="1"/>
      <c r="X147" s="1"/>
      <c r="Y147" s="1"/>
      <c r="Z147" s="67"/>
      <c r="AA147" s="68"/>
    </row>
    <row r="148" spans="1:27" ht="18" customHeight="1">
      <c r="A148" s="134"/>
      <c r="B148" s="135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65"/>
      <c r="P148" s="130"/>
      <c r="Q148" s="24" t="s">
        <v>101</v>
      </c>
      <c r="R148" s="131" t="s">
        <v>102</v>
      </c>
      <c r="S148" s="67"/>
      <c r="T148" s="67"/>
      <c r="U148" s="67"/>
      <c r="V148" s="67"/>
      <c r="W148" s="67"/>
      <c r="X148" s="67"/>
      <c r="Y148" s="67"/>
      <c r="Z148" s="67"/>
      <c r="AA148" s="68"/>
    </row>
    <row r="149" spans="1:27" ht="18" customHeight="1">
      <c r="A149" s="134"/>
      <c r="B149" s="122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65"/>
      <c r="P149" s="130"/>
      <c r="Q149" s="195"/>
      <c r="R149" s="16" t="s">
        <v>103</v>
      </c>
      <c r="S149" s="24" t="s">
        <v>104</v>
      </c>
      <c r="T149" s="67"/>
      <c r="U149" s="67"/>
      <c r="V149" s="67"/>
      <c r="W149" s="67"/>
      <c r="X149" s="67"/>
      <c r="Y149" s="67"/>
      <c r="Z149" s="67"/>
      <c r="AA149" s="68"/>
    </row>
    <row r="150" spans="1:27" ht="18" customHeight="1" thickBot="1">
      <c r="A150" s="74"/>
      <c r="B150" s="75"/>
      <c r="C150" s="75"/>
      <c r="D150" s="75"/>
      <c r="E150" s="76"/>
      <c r="F150" s="76"/>
      <c r="G150" s="76"/>
      <c r="H150" s="76"/>
      <c r="I150" s="76"/>
      <c r="J150" s="76"/>
      <c r="K150" s="75"/>
      <c r="L150" s="75"/>
      <c r="M150" s="75"/>
      <c r="N150" s="75"/>
      <c r="O150" s="77"/>
      <c r="P150" s="260" t="s">
        <v>112</v>
      </c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2"/>
    </row>
    <row r="151" spans="1:27" ht="18" customHeight="1">
      <c r="A151" s="12"/>
      <c r="B151" s="13"/>
      <c r="C151" s="14"/>
      <c r="D151" s="345" t="s">
        <v>78</v>
      </c>
      <c r="E151" s="346"/>
      <c r="F151" s="346"/>
      <c r="G151" s="346"/>
      <c r="H151" s="346"/>
      <c r="I151" s="346"/>
      <c r="J151" s="346"/>
      <c r="K151" s="346"/>
      <c r="L151" s="346"/>
      <c r="M151" s="346"/>
      <c r="N151" s="346"/>
      <c r="O151" s="346"/>
      <c r="P151" s="346"/>
      <c r="Q151" s="346"/>
      <c r="R151" s="346"/>
      <c r="S151" s="347"/>
      <c r="T151" s="351" t="s">
        <v>0</v>
      </c>
      <c r="U151" s="352"/>
      <c r="V151" s="352"/>
      <c r="W151" s="352"/>
      <c r="X151" s="352"/>
      <c r="Y151" s="352"/>
      <c r="Z151" s="352"/>
      <c r="AA151" s="353"/>
    </row>
    <row r="152" spans="1:27" ht="18" customHeight="1">
      <c r="A152" s="210"/>
      <c r="B152" s="211"/>
      <c r="C152" s="212"/>
      <c r="D152" s="348"/>
      <c r="E152" s="349"/>
      <c r="F152" s="349"/>
      <c r="G152" s="349"/>
      <c r="H152" s="349"/>
      <c r="I152" s="349"/>
      <c r="J152" s="349"/>
      <c r="K152" s="349"/>
      <c r="L152" s="349"/>
      <c r="M152" s="349"/>
      <c r="N152" s="349"/>
      <c r="O152" s="349"/>
      <c r="P152" s="349"/>
      <c r="Q152" s="349"/>
      <c r="R152" s="349"/>
      <c r="S152" s="350"/>
      <c r="T152" s="354"/>
      <c r="U152" s="355"/>
      <c r="V152" s="355"/>
      <c r="W152" s="355"/>
      <c r="X152" s="355"/>
      <c r="Y152" s="355"/>
      <c r="Z152" s="355"/>
      <c r="AA152" s="356"/>
    </row>
    <row r="153" spans="1:27" ht="18" customHeight="1">
      <c r="A153" s="357" t="s">
        <v>49</v>
      </c>
      <c r="B153" s="358"/>
      <c r="C153" s="359"/>
      <c r="D153" s="348"/>
      <c r="E153" s="349"/>
      <c r="F153" s="349"/>
      <c r="G153" s="349"/>
      <c r="H153" s="349"/>
      <c r="I153" s="349"/>
      <c r="J153" s="349"/>
      <c r="K153" s="349"/>
      <c r="L153" s="349"/>
      <c r="M153" s="349"/>
      <c r="N153" s="349"/>
      <c r="O153" s="349"/>
      <c r="P153" s="349"/>
      <c r="Q153" s="349"/>
      <c r="R153" s="349"/>
      <c r="S153" s="350"/>
      <c r="T153" s="354"/>
      <c r="U153" s="355"/>
      <c r="V153" s="355"/>
      <c r="W153" s="355"/>
      <c r="X153" s="355"/>
      <c r="Y153" s="355"/>
      <c r="Z153" s="355"/>
      <c r="AA153" s="356"/>
    </row>
    <row r="154" spans="1:27" ht="18" customHeight="1">
      <c r="A154" s="342"/>
      <c r="B154" s="214"/>
      <c r="C154" s="215"/>
      <c r="D154" s="15" t="s">
        <v>45</v>
      </c>
      <c r="E154" s="121"/>
      <c r="F154" s="121"/>
      <c r="G154" s="121"/>
      <c r="H154" s="2" t="s">
        <v>47</v>
      </c>
      <c r="J154" s="18"/>
      <c r="K154" s="18"/>
      <c r="L154" s="18"/>
      <c r="M154" s="18"/>
      <c r="N154" s="18"/>
      <c r="O154" s="18"/>
      <c r="P154" s="24"/>
      <c r="Q154" s="24"/>
      <c r="R154" s="24"/>
      <c r="S154" s="65"/>
      <c r="T154" s="213"/>
      <c r="U154" s="214"/>
      <c r="V154" s="214"/>
      <c r="W154" s="214"/>
      <c r="X154" s="214"/>
      <c r="Y154" s="214"/>
      <c r="Z154" s="214"/>
      <c r="AA154" s="343"/>
    </row>
    <row r="155" spans="1:27" ht="18" customHeight="1">
      <c r="A155" s="213"/>
      <c r="B155" s="214"/>
      <c r="C155" s="215"/>
      <c r="D155" s="15" t="s">
        <v>43</v>
      </c>
      <c r="E155" s="121"/>
      <c r="F155" s="121"/>
      <c r="G155" s="15"/>
      <c r="H155" s="2" t="s">
        <v>152</v>
      </c>
      <c r="J155" s="18"/>
      <c r="K155" s="18"/>
      <c r="L155" s="18"/>
      <c r="M155" s="18"/>
      <c r="N155" s="18"/>
      <c r="O155" s="18"/>
      <c r="P155" s="24"/>
      <c r="Q155" s="24"/>
      <c r="R155" s="24"/>
      <c r="S155" s="65"/>
      <c r="T155" s="326"/>
      <c r="U155" s="327"/>
      <c r="V155" s="327"/>
      <c r="W155" s="327"/>
      <c r="X155" s="327"/>
      <c r="Y155" s="327"/>
      <c r="Z155" s="327"/>
      <c r="AA155" s="328"/>
    </row>
    <row r="156" spans="1:27" ht="18" customHeight="1">
      <c r="A156" s="213" t="s">
        <v>62</v>
      </c>
      <c r="B156" s="214"/>
      <c r="C156" s="215"/>
      <c r="D156" s="15" t="s">
        <v>42</v>
      </c>
      <c r="E156" s="121"/>
      <c r="F156" s="121"/>
      <c r="G156" s="15"/>
      <c r="H156" s="2" t="s">
        <v>46</v>
      </c>
      <c r="J156" s="18"/>
      <c r="K156" s="18"/>
      <c r="L156" s="18"/>
      <c r="M156" s="18"/>
      <c r="N156" s="18"/>
      <c r="O156" s="18"/>
      <c r="P156" s="24"/>
      <c r="Q156" s="24"/>
      <c r="R156" s="24"/>
      <c r="S156" s="65"/>
      <c r="T156" s="326" t="s">
        <v>2</v>
      </c>
      <c r="U156" s="327"/>
      <c r="V156" s="327"/>
      <c r="W156" s="327"/>
      <c r="X156" s="327"/>
      <c r="Y156" s="327"/>
      <c r="Z156" s="327"/>
      <c r="AA156" s="328"/>
    </row>
    <row r="157" spans="1:27" ht="18" customHeight="1">
      <c r="A157" s="326" t="s">
        <v>38</v>
      </c>
      <c r="B157" s="327"/>
      <c r="C157" s="344"/>
      <c r="D157" s="15" t="s">
        <v>1</v>
      </c>
      <c r="E157" s="15"/>
      <c r="F157" s="15"/>
      <c r="G157" s="15"/>
      <c r="H157" s="2" t="s">
        <v>48</v>
      </c>
      <c r="J157" s="18"/>
      <c r="K157" s="18"/>
      <c r="L157" s="18"/>
      <c r="M157" s="18"/>
      <c r="N157" s="18"/>
      <c r="O157" s="18"/>
      <c r="P157" s="24"/>
      <c r="Q157" s="24"/>
      <c r="R157" s="24"/>
      <c r="S157" s="65"/>
      <c r="T157" s="326" t="s">
        <v>4</v>
      </c>
      <c r="U157" s="327"/>
      <c r="V157" s="327"/>
      <c r="W157" s="327"/>
      <c r="X157" s="327"/>
      <c r="Y157" s="327"/>
      <c r="Z157" s="327"/>
      <c r="AA157" s="328"/>
    </row>
    <row r="158" spans="1:27" ht="18" customHeight="1">
      <c r="A158" s="213" t="s">
        <v>39</v>
      </c>
      <c r="B158" s="214"/>
      <c r="C158" s="215"/>
      <c r="D158" s="23" t="s">
        <v>3</v>
      </c>
      <c r="E158" s="15"/>
      <c r="F158" s="15"/>
      <c r="G158" s="15"/>
      <c r="H158" s="171"/>
      <c r="J158" s="24"/>
      <c r="K158" s="18"/>
      <c r="L158" s="18"/>
      <c r="M158" s="18"/>
      <c r="N158" s="18"/>
      <c r="O158" s="18"/>
      <c r="P158" s="24"/>
      <c r="Q158" s="24"/>
      <c r="R158" s="24"/>
      <c r="S158" s="65"/>
      <c r="T158" s="326"/>
      <c r="U158" s="327"/>
      <c r="V158" s="327"/>
      <c r="W158" s="327"/>
      <c r="X158" s="327"/>
      <c r="Y158" s="327"/>
      <c r="Z158" s="327"/>
      <c r="AA158" s="328"/>
    </row>
    <row r="159" spans="1:27" ht="18" customHeight="1">
      <c r="A159" s="19"/>
      <c r="B159" s="16"/>
      <c r="C159" s="17"/>
      <c r="D159" s="23"/>
      <c r="E159" s="15"/>
      <c r="F159" s="15"/>
      <c r="G159" s="15"/>
      <c r="H159" s="171" t="s">
        <v>108</v>
      </c>
      <c r="J159" s="24"/>
      <c r="K159" s="18"/>
      <c r="L159" s="18"/>
      <c r="M159" s="18"/>
      <c r="N159" s="18"/>
      <c r="O159" s="18"/>
      <c r="P159" s="24"/>
      <c r="Q159" s="24"/>
      <c r="R159" s="24"/>
      <c r="S159" s="65"/>
      <c r="T159" s="20"/>
      <c r="U159" s="21"/>
      <c r="V159" s="21"/>
      <c r="W159" s="21"/>
      <c r="X159" s="21"/>
      <c r="Y159" s="21"/>
      <c r="Z159" s="21"/>
      <c r="AA159" s="22"/>
    </row>
    <row r="160" spans="1:27" ht="18" customHeight="1" thickBot="1">
      <c r="A160" s="25"/>
      <c r="B160" s="26"/>
      <c r="C160" s="27"/>
      <c r="D160" s="23"/>
      <c r="E160" s="15"/>
      <c r="F160" s="15"/>
      <c r="G160" s="15"/>
      <c r="H160" s="15"/>
      <c r="I160" s="28"/>
      <c r="J160" s="15"/>
      <c r="K160" s="28"/>
      <c r="L160" s="18"/>
      <c r="M160" s="18"/>
      <c r="N160" s="18"/>
      <c r="O160" s="18"/>
      <c r="P160" s="24"/>
      <c r="Q160" s="24"/>
      <c r="R160" s="24"/>
      <c r="S160" s="65"/>
      <c r="T160" s="338" t="s">
        <v>63</v>
      </c>
      <c r="U160" s="339"/>
      <c r="V160" s="339"/>
      <c r="W160" s="339"/>
      <c r="X160" s="339"/>
      <c r="Y160" s="339"/>
      <c r="Z160" s="339"/>
      <c r="AA160" s="340"/>
    </row>
    <row r="161" spans="1:27" ht="18" customHeight="1" thickBot="1">
      <c r="A161" s="341"/>
      <c r="B161" s="341"/>
      <c r="C161" s="341"/>
      <c r="D161" s="341"/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  <c r="Z161" s="341"/>
      <c r="AA161" s="341"/>
    </row>
    <row r="162" spans="1:27" ht="18" customHeight="1">
      <c r="A162" s="216" t="s">
        <v>71</v>
      </c>
      <c r="B162" s="219" t="s">
        <v>6</v>
      </c>
      <c r="C162" s="220"/>
      <c r="D162" s="329" t="s">
        <v>7</v>
      </c>
      <c r="E162" s="220"/>
      <c r="F162" s="330"/>
      <c r="G162" s="320" t="s">
        <v>8</v>
      </c>
      <c r="H162" s="258"/>
      <c r="I162" s="258"/>
      <c r="J162" s="258"/>
      <c r="K162" s="258"/>
      <c r="L162" s="320" t="s">
        <v>64</v>
      </c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9"/>
    </row>
    <row r="163" spans="1:27" ht="18" customHeight="1">
      <c r="A163" s="217"/>
      <c r="B163" s="221"/>
      <c r="C163" s="222"/>
      <c r="D163" s="331"/>
      <c r="E163" s="222"/>
      <c r="F163" s="332"/>
      <c r="G163" s="321" t="s">
        <v>9</v>
      </c>
      <c r="H163" s="278" t="s">
        <v>10</v>
      </c>
      <c r="I163" s="278"/>
      <c r="J163" s="278"/>
      <c r="K163" s="279"/>
      <c r="L163" s="322" t="s">
        <v>65</v>
      </c>
      <c r="M163" s="323"/>
      <c r="N163" s="323"/>
      <c r="O163" s="254"/>
      <c r="P163" s="322" t="s">
        <v>111</v>
      </c>
      <c r="Q163" s="323"/>
      <c r="R163" s="323"/>
      <c r="S163" s="324"/>
      <c r="T163" s="325" t="s">
        <v>66</v>
      </c>
      <c r="U163" s="323"/>
      <c r="V163" s="323"/>
      <c r="W163" s="254"/>
      <c r="X163" s="322" t="s">
        <v>126</v>
      </c>
      <c r="Y163" s="323"/>
      <c r="Z163" s="323"/>
      <c r="AA163" s="324"/>
    </row>
    <row r="164" spans="1:27" ht="18" customHeight="1">
      <c r="A164" s="217"/>
      <c r="B164" s="221"/>
      <c r="C164" s="222"/>
      <c r="D164" s="333" t="s">
        <v>11</v>
      </c>
      <c r="E164" s="335" t="s">
        <v>12</v>
      </c>
      <c r="F164" s="296" t="s">
        <v>40</v>
      </c>
      <c r="G164" s="300"/>
      <c r="H164" s="278" t="s">
        <v>13</v>
      </c>
      <c r="I164" s="278" t="s">
        <v>14</v>
      </c>
      <c r="J164" s="278" t="s">
        <v>15</v>
      </c>
      <c r="K164" s="279" t="s">
        <v>36</v>
      </c>
      <c r="L164" s="317" t="s">
        <v>168</v>
      </c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  <c r="AA164" s="319"/>
    </row>
    <row r="165" spans="1:27" ht="18" customHeight="1">
      <c r="A165" s="217"/>
      <c r="B165" s="221"/>
      <c r="C165" s="222"/>
      <c r="D165" s="333"/>
      <c r="E165" s="336"/>
      <c r="F165" s="297"/>
      <c r="G165" s="300"/>
      <c r="H165" s="278"/>
      <c r="I165" s="278"/>
      <c r="J165" s="278"/>
      <c r="K165" s="279"/>
      <c r="L165" s="276" t="s">
        <v>13</v>
      </c>
      <c r="M165" s="274" t="s">
        <v>14</v>
      </c>
      <c r="N165" s="245" t="s">
        <v>15</v>
      </c>
      <c r="O165" s="32" t="s">
        <v>67</v>
      </c>
      <c r="P165" s="276" t="s">
        <v>13</v>
      </c>
      <c r="Q165" s="274" t="s">
        <v>14</v>
      </c>
      <c r="R165" s="245" t="s">
        <v>15</v>
      </c>
      <c r="S165" s="32" t="s">
        <v>67</v>
      </c>
      <c r="T165" s="276" t="s">
        <v>13</v>
      </c>
      <c r="U165" s="274" t="s">
        <v>14</v>
      </c>
      <c r="V165" s="245" t="s">
        <v>15</v>
      </c>
      <c r="W165" s="32" t="s">
        <v>67</v>
      </c>
      <c r="X165" s="276" t="s">
        <v>13</v>
      </c>
      <c r="Y165" s="274" t="s">
        <v>14</v>
      </c>
      <c r="Z165" s="245" t="s">
        <v>15</v>
      </c>
      <c r="AA165" s="32" t="s">
        <v>67</v>
      </c>
    </row>
    <row r="166" spans="1:27" ht="18" customHeight="1" thickBot="1">
      <c r="A166" s="218"/>
      <c r="B166" s="223"/>
      <c r="C166" s="224"/>
      <c r="D166" s="334"/>
      <c r="E166" s="337"/>
      <c r="F166" s="298"/>
      <c r="G166" s="301"/>
      <c r="H166" s="275"/>
      <c r="I166" s="275"/>
      <c r="J166" s="275"/>
      <c r="K166" s="280"/>
      <c r="L166" s="277"/>
      <c r="M166" s="275"/>
      <c r="N166" s="246"/>
      <c r="O166" s="33" t="s">
        <v>27</v>
      </c>
      <c r="P166" s="277"/>
      <c r="Q166" s="275"/>
      <c r="R166" s="246"/>
      <c r="S166" s="33" t="s">
        <v>27</v>
      </c>
      <c r="T166" s="277"/>
      <c r="U166" s="275"/>
      <c r="V166" s="246"/>
      <c r="W166" s="33" t="s">
        <v>27</v>
      </c>
      <c r="X166" s="277"/>
      <c r="Y166" s="275"/>
      <c r="Z166" s="246"/>
      <c r="AA166" s="33" t="s">
        <v>27</v>
      </c>
    </row>
    <row r="167" spans="1:27" ht="18" customHeight="1" thickBot="1">
      <c r="A167" s="34" t="s">
        <v>145</v>
      </c>
      <c r="B167" s="312" t="s">
        <v>37</v>
      </c>
      <c r="C167" s="312"/>
      <c r="D167" s="312"/>
      <c r="E167" s="312"/>
      <c r="F167" s="312"/>
      <c r="G167" s="312"/>
      <c r="H167" s="312"/>
      <c r="I167" s="312"/>
      <c r="J167" s="312"/>
      <c r="K167" s="312"/>
      <c r="L167" s="313"/>
      <c r="M167" s="313"/>
      <c r="N167" s="313"/>
      <c r="O167" s="313"/>
      <c r="P167" s="313"/>
      <c r="Q167" s="313"/>
      <c r="R167" s="313"/>
      <c r="S167" s="313"/>
      <c r="T167" s="313"/>
      <c r="U167" s="313"/>
      <c r="V167" s="313"/>
      <c r="W167" s="313"/>
      <c r="X167" s="313"/>
      <c r="Y167" s="313"/>
      <c r="Z167" s="313"/>
      <c r="AA167" s="314"/>
    </row>
    <row r="168" spans="1:27" ht="18" customHeight="1">
      <c r="A168" s="35" t="s">
        <v>17</v>
      </c>
      <c r="B168" s="315" t="s">
        <v>56</v>
      </c>
      <c r="C168" s="316"/>
      <c r="D168" s="155"/>
      <c r="E168" s="148">
        <v>3</v>
      </c>
      <c r="F168" s="145">
        <v>8</v>
      </c>
      <c r="G168" s="144">
        <f aca="true" t="shared" si="17" ref="G168:G174">SUM(H168:K168)</f>
        <v>45</v>
      </c>
      <c r="H168" s="141">
        <f aca="true" t="shared" si="18" ref="H168:K174">L168+P168+X168+T168</f>
        <v>15</v>
      </c>
      <c r="I168" s="141">
        <f t="shared" si="18"/>
        <v>0</v>
      </c>
      <c r="J168" s="141">
        <f t="shared" si="18"/>
        <v>15</v>
      </c>
      <c r="K168" s="138">
        <f t="shared" si="18"/>
        <v>15</v>
      </c>
      <c r="L168" s="170"/>
      <c r="M168" s="167"/>
      <c r="N168" s="167"/>
      <c r="O168" s="139"/>
      <c r="P168" s="168"/>
      <c r="Q168" s="167"/>
      <c r="R168" s="167"/>
      <c r="S168" s="139"/>
      <c r="T168" s="168">
        <v>15</v>
      </c>
      <c r="U168" s="167"/>
      <c r="V168" s="167">
        <v>15</v>
      </c>
      <c r="W168" s="139">
        <v>15</v>
      </c>
      <c r="X168" s="168"/>
      <c r="Y168" s="167"/>
      <c r="Z168" s="167"/>
      <c r="AA168" s="139"/>
    </row>
    <row r="169" spans="1:27" ht="18" customHeight="1">
      <c r="A169" s="48" t="s">
        <v>18</v>
      </c>
      <c r="B169" s="241" t="s">
        <v>144</v>
      </c>
      <c r="C169" s="242"/>
      <c r="D169" s="147">
        <v>1</v>
      </c>
      <c r="E169" s="151">
        <v>2</v>
      </c>
      <c r="F169" s="145">
        <v>10</v>
      </c>
      <c r="G169" s="144">
        <f t="shared" si="17"/>
        <v>75</v>
      </c>
      <c r="H169" s="141">
        <f t="shared" si="18"/>
        <v>45</v>
      </c>
      <c r="I169" s="141">
        <f t="shared" si="18"/>
        <v>0</v>
      </c>
      <c r="J169" s="141">
        <f t="shared" si="18"/>
        <v>30</v>
      </c>
      <c r="K169" s="138">
        <f t="shared" si="18"/>
        <v>0</v>
      </c>
      <c r="L169" s="4"/>
      <c r="M169" s="3"/>
      <c r="N169" s="3"/>
      <c r="O169" s="145"/>
      <c r="P169" s="196">
        <v>45</v>
      </c>
      <c r="Q169" s="3"/>
      <c r="R169" s="3">
        <v>15</v>
      </c>
      <c r="S169" s="145"/>
      <c r="T169" s="144"/>
      <c r="U169" s="3"/>
      <c r="V169" s="3">
        <v>15</v>
      </c>
      <c r="W169" s="145"/>
      <c r="X169" s="144"/>
      <c r="Y169" s="3"/>
      <c r="Z169" s="3"/>
      <c r="AA169" s="145"/>
    </row>
    <row r="170" spans="1:27" ht="18" customHeight="1">
      <c r="A170" s="48" t="s">
        <v>19</v>
      </c>
      <c r="B170" s="241" t="s">
        <v>51</v>
      </c>
      <c r="C170" s="242"/>
      <c r="D170" s="150">
        <v>1</v>
      </c>
      <c r="E170" s="151">
        <v>1</v>
      </c>
      <c r="F170" s="146">
        <v>7</v>
      </c>
      <c r="G170" s="144">
        <f t="shared" si="17"/>
        <v>45</v>
      </c>
      <c r="H170" s="141">
        <f t="shared" si="18"/>
        <v>30</v>
      </c>
      <c r="I170" s="141">
        <f t="shared" si="18"/>
        <v>0</v>
      </c>
      <c r="J170" s="141">
        <f t="shared" si="18"/>
        <v>0</v>
      </c>
      <c r="K170" s="138">
        <f t="shared" si="18"/>
        <v>15</v>
      </c>
      <c r="L170" s="4"/>
      <c r="M170" s="3"/>
      <c r="N170" s="3"/>
      <c r="O170" s="146"/>
      <c r="P170" s="196">
        <v>30</v>
      </c>
      <c r="Q170" s="3"/>
      <c r="R170" s="3"/>
      <c r="S170" s="146">
        <v>15</v>
      </c>
      <c r="T170" s="144"/>
      <c r="U170" s="3"/>
      <c r="V170" s="3"/>
      <c r="W170" s="146"/>
      <c r="X170" s="144"/>
      <c r="Y170" s="3"/>
      <c r="Z170" s="3"/>
      <c r="AA170" s="146"/>
    </row>
    <row r="171" spans="1:27" ht="18" customHeight="1">
      <c r="A171" s="48" t="s">
        <v>20</v>
      </c>
      <c r="B171" s="241" t="s">
        <v>53</v>
      </c>
      <c r="C171" s="242"/>
      <c r="D171" s="147">
        <v>1</v>
      </c>
      <c r="E171" s="148">
        <v>3</v>
      </c>
      <c r="F171" s="145">
        <v>13</v>
      </c>
      <c r="G171" s="144">
        <f t="shared" si="17"/>
        <v>90</v>
      </c>
      <c r="H171" s="141">
        <f t="shared" si="18"/>
        <v>60</v>
      </c>
      <c r="I171" s="141">
        <f t="shared" si="18"/>
        <v>15</v>
      </c>
      <c r="J171" s="141">
        <f t="shared" si="18"/>
        <v>15</v>
      </c>
      <c r="K171" s="138">
        <f t="shared" si="18"/>
        <v>0</v>
      </c>
      <c r="L171" s="4"/>
      <c r="M171" s="3"/>
      <c r="N171" s="3"/>
      <c r="O171" s="145"/>
      <c r="P171" s="144">
        <v>30</v>
      </c>
      <c r="Q171" s="3"/>
      <c r="R171" s="3"/>
      <c r="S171" s="145"/>
      <c r="T171" s="196">
        <v>30</v>
      </c>
      <c r="U171" s="3">
        <v>15</v>
      </c>
      <c r="V171" s="3"/>
      <c r="W171" s="145"/>
      <c r="X171" s="144"/>
      <c r="Y171" s="3"/>
      <c r="Z171" s="3">
        <v>15</v>
      </c>
      <c r="AA171" s="145"/>
    </row>
    <row r="172" spans="1:27" ht="18" customHeight="1">
      <c r="A172" s="48" t="s">
        <v>21</v>
      </c>
      <c r="B172" s="241" t="s">
        <v>151</v>
      </c>
      <c r="C172" s="242"/>
      <c r="D172" s="147"/>
      <c r="E172" s="148">
        <v>2</v>
      </c>
      <c r="F172" s="145">
        <v>6</v>
      </c>
      <c r="G172" s="144">
        <f t="shared" si="17"/>
        <v>75</v>
      </c>
      <c r="H172" s="141">
        <f t="shared" si="18"/>
        <v>30</v>
      </c>
      <c r="I172" s="141">
        <f t="shared" si="18"/>
        <v>0</v>
      </c>
      <c r="J172" s="141">
        <f t="shared" si="18"/>
        <v>45</v>
      </c>
      <c r="K172" s="138">
        <f t="shared" si="18"/>
        <v>0</v>
      </c>
      <c r="L172" s="4"/>
      <c r="M172" s="3"/>
      <c r="N172" s="3"/>
      <c r="O172" s="145"/>
      <c r="P172" s="144"/>
      <c r="Q172" s="3"/>
      <c r="R172" s="3"/>
      <c r="S172" s="145"/>
      <c r="T172" s="144">
        <v>30</v>
      </c>
      <c r="U172" s="3"/>
      <c r="V172" s="3"/>
      <c r="W172" s="145"/>
      <c r="X172" s="144"/>
      <c r="Y172" s="3"/>
      <c r="Z172" s="3">
        <v>45</v>
      </c>
      <c r="AA172" s="145"/>
    </row>
    <row r="173" spans="1:27" ht="18" customHeight="1">
      <c r="A173" s="48" t="s">
        <v>30</v>
      </c>
      <c r="B173" s="241" t="s">
        <v>77</v>
      </c>
      <c r="C173" s="242"/>
      <c r="D173" s="147"/>
      <c r="E173" s="148">
        <v>2</v>
      </c>
      <c r="F173" s="145">
        <v>7</v>
      </c>
      <c r="G173" s="144">
        <f t="shared" si="17"/>
        <v>75</v>
      </c>
      <c r="H173" s="141">
        <f t="shared" si="18"/>
        <v>0</v>
      </c>
      <c r="I173" s="141">
        <f t="shared" si="18"/>
        <v>0</v>
      </c>
      <c r="J173" s="141">
        <f t="shared" si="18"/>
        <v>0</v>
      </c>
      <c r="K173" s="138">
        <f t="shared" si="18"/>
        <v>75</v>
      </c>
      <c r="L173" s="4"/>
      <c r="M173" s="3"/>
      <c r="N173" s="3"/>
      <c r="O173" s="145"/>
      <c r="P173" s="144"/>
      <c r="Q173" s="3"/>
      <c r="R173" s="3"/>
      <c r="S173" s="145"/>
      <c r="T173" s="144"/>
      <c r="U173" s="3"/>
      <c r="V173" s="3"/>
      <c r="W173" s="145">
        <v>30</v>
      </c>
      <c r="X173" s="144"/>
      <c r="Y173" s="3"/>
      <c r="Z173" s="3"/>
      <c r="AA173" s="145">
        <v>45</v>
      </c>
    </row>
    <row r="174" spans="1:27" ht="18" customHeight="1">
      <c r="A174" s="48" t="s">
        <v>31</v>
      </c>
      <c r="B174" s="241" t="s">
        <v>52</v>
      </c>
      <c r="C174" s="242"/>
      <c r="D174" s="164"/>
      <c r="E174" s="148">
        <v>2</v>
      </c>
      <c r="F174" s="145">
        <v>3</v>
      </c>
      <c r="G174" s="144">
        <f t="shared" si="17"/>
        <v>30</v>
      </c>
      <c r="H174" s="141">
        <f t="shared" si="18"/>
        <v>0</v>
      </c>
      <c r="I174" s="141">
        <f t="shared" si="18"/>
        <v>0</v>
      </c>
      <c r="J174" s="141">
        <f t="shared" si="18"/>
        <v>0</v>
      </c>
      <c r="K174" s="138">
        <f t="shared" si="18"/>
        <v>30</v>
      </c>
      <c r="L174" s="4"/>
      <c r="M174" s="3"/>
      <c r="N174" s="3"/>
      <c r="O174" s="145"/>
      <c r="P174" s="144"/>
      <c r="Q174" s="3"/>
      <c r="R174" s="3"/>
      <c r="S174" s="145"/>
      <c r="T174" s="144"/>
      <c r="U174" s="3"/>
      <c r="V174" s="3"/>
      <c r="W174" s="145">
        <v>15</v>
      </c>
      <c r="X174" s="144"/>
      <c r="Y174" s="3"/>
      <c r="Z174" s="3"/>
      <c r="AA174" s="145">
        <v>15</v>
      </c>
    </row>
    <row r="175" spans="1:27" ht="18" customHeight="1" thickBot="1">
      <c r="A175" s="40"/>
      <c r="B175" s="310"/>
      <c r="C175" s="311"/>
      <c r="D175" s="41"/>
      <c r="E175" s="42"/>
      <c r="F175" s="42"/>
      <c r="G175" s="48"/>
      <c r="H175" s="43"/>
      <c r="I175" s="43"/>
      <c r="J175" s="43"/>
      <c r="K175" s="42"/>
      <c r="L175" s="49"/>
      <c r="M175" s="50"/>
      <c r="N175" s="51"/>
      <c r="O175" s="52"/>
      <c r="P175" s="123"/>
      <c r="Q175" s="112"/>
      <c r="R175" s="50"/>
      <c r="S175" s="52"/>
      <c r="T175" s="53"/>
      <c r="U175" s="50"/>
      <c r="V175" s="50"/>
      <c r="W175" s="52"/>
      <c r="X175" s="53"/>
      <c r="Y175" s="50"/>
      <c r="Z175" s="50"/>
      <c r="AA175" s="52"/>
    </row>
    <row r="176" spans="1:27" ht="18" customHeight="1" thickTop="1">
      <c r="A176" s="82"/>
      <c r="B176" s="225" t="s">
        <v>22</v>
      </c>
      <c r="C176" s="226"/>
      <c r="D176" s="302">
        <f aca="true" t="shared" si="19" ref="D176:AA176">SUM(D168:D175)</f>
        <v>3</v>
      </c>
      <c r="E176" s="304">
        <f t="shared" si="19"/>
        <v>15</v>
      </c>
      <c r="F176" s="306">
        <f t="shared" si="19"/>
        <v>54</v>
      </c>
      <c r="G176" s="308">
        <f t="shared" si="19"/>
        <v>435</v>
      </c>
      <c r="H176" s="304">
        <f t="shared" si="19"/>
        <v>180</v>
      </c>
      <c r="I176" s="304">
        <f t="shared" si="19"/>
        <v>15</v>
      </c>
      <c r="J176" s="304">
        <f t="shared" si="19"/>
        <v>105</v>
      </c>
      <c r="K176" s="306">
        <f t="shared" si="19"/>
        <v>135</v>
      </c>
      <c r="L176" s="83">
        <f t="shared" si="19"/>
        <v>0</v>
      </c>
      <c r="M176" s="84">
        <f t="shared" si="19"/>
        <v>0</v>
      </c>
      <c r="N176" s="84">
        <f t="shared" si="19"/>
        <v>0</v>
      </c>
      <c r="O176" s="85">
        <f t="shared" si="19"/>
        <v>0</v>
      </c>
      <c r="P176" s="83">
        <f t="shared" si="19"/>
        <v>105</v>
      </c>
      <c r="Q176" s="84">
        <f t="shared" si="19"/>
        <v>0</v>
      </c>
      <c r="R176" s="84">
        <f t="shared" si="19"/>
        <v>15</v>
      </c>
      <c r="S176" s="88">
        <f t="shared" si="19"/>
        <v>15</v>
      </c>
      <c r="T176" s="86">
        <f t="shared" si="19"/>
        <v>75</v>
      </c>
      <c r="U176" s="84">
        <f t="shared" si="19"/>
        <v>15</v>
      </c>
      <c r="V176" s="84">
        <f t="shared" si="19"/>
        <v>30</v>
      </c>
      <c r="W176" s="85">
        <f t="shared" si="19"/>
        <v>60</v>
      </c>
      <c r="X176" s="83">
        <f t="shared" si="19"/>
        <v>0</v>
      </c>
      <c r="Y176" s="84">
        <f t="shared" si="19"/>
        <v>0</v>
      </c>
      <c r="Z176" s="84">
        <f t="shared" si="19"/>
        <v>60</v>
      </c>
      <c r="AA176" s="88">
        <f t="shared" si="19"/>
        <v>60</v>
      </c>
    </row>
    <row r="177" spans="1:29" ht="18" customHeight="1" thickBot="1">
      <c r="A177" s="87"/>
      <c r="B177" s="227"/>
      <c r="C177" s="228"/>
      <c r="D177" s="303"/>
      <c r="E177" s="305"/>
      <c r="F177" s="307"/>
      <c r="G177" s="309"/>
      <c r="H177" s="305"/>
      <c r="I177" s="305"/>
      <c r="J177" s="305"/>
      <c r="K177" s="307"/>
      <c r="L177" s="285">
        <f>SUM(L176:O176)</f>
        <v>0</v>
      </c>
      <c r="M177" s="286"/>
      <c r="N177" s="286"/>
      <c r="O177" s="287"/>
      <c r="P177" s="285">
        <f>SUM(P176:S176)</f>
        <v>135</v>
      </c>
      <c r="Q177" s="286"/>
      <c r="R177" s="286"/>
      <c r="S177" s="287"/>
      <c r="T177" s="285">
        <f>SUM(T176:W176)</f>
        <v>180</v>
      </c>
      <c r="U177" s="286"/>
      <c r="V177" s="286"/>
      <c r="W177" s="287"/>
      <c r="X177" s="285">
        <f>SUM(X176:AA176)</f>
        <v>120</v>
      </c>
      <c r="Y177" s="286"/>
      <c r="Z177" s="286"/>
      <c r="AA177" s="287"/>
      <c r="AC177" s="11">
        <f>SUM(L177:AA177)</f>
        <v>435</v>
      </c>
    </row>
    <row r="178" spans="1:27" ht="18" customHeight="1">
      <c r="A178" s="288" t="s">
        <v>110</v>
      </c>
      <c r="B178" s="289"/>
      <c r="C178" s="290"/>
      <c r="D178" s="291" t="s">
        <v>11</v>
      </c>
      <c r="E178" s="294" t="s">
        <v>12</v>
      </c>
      <c r="F178" s="296" t="s">
        <v>40</v>
      </c>
      <c r="G178" s="299" t="s">
        <v>9</v>
      </c>
      <c r="H178" s="278" t="s">
        <v>13</v>
      </c>
      <c r="I178" s="278" t="s">
        <v>14</v>
      </c>
      <c r="J178" s="278" t="s">
        <v>15</v>
      </c>
      <c r="K178" s="279" t="s">
        <v>36</v>
      </c>
      <c r="L178" s="281" t="s">
        <v>65</v>
      </c>
      <c r="M178" s="282"/>
      <c r="N178" s="282"/>
      <c r="O178" s="257"/>
      <c r="P178" s="281" t="s">
        <v>111</v>
      </c>
      <c r="Q178" s="282"/>
      <c r="R178" s="282"/>
      <c r="S178" s="283"/>
      <c r="T178" s="284" t="s">
        <v>66</v>
      </c>
      <c r="U178" s="282"/>
      <c r="V178" s="282"/>
      <c r="W178" s="257"/>
      <c r="X178" s="281" t="s">
        <v>126</v>
      </c>
      <c r="Y178" s="282"/>
      <c r="Z178" s="282"/>
      <c r="AA178" s="283"/>
    </row>
    <row r="179" spans="1:27" ht="18" customHeight="1">
      <c r="A179" s="288"/>
      <c r="B179" s="289"/>
      <c r="C179" s="290"/>
      <c r="D179" s="292"/>
      <c r="E179" s="294"/>
      <c r="F179" s="297"/>
      <c r="G179" s="300"/>
      <c r="H179" s="278"/>
      <c r="I179" s="278"/>
      <c r="J179" s="278"/>
      <c r="K179" s="279"/>
      <c r="L179" s="276" t="s">
        <v>13</v>
      </c>
      <c r="M179" s="274" t="s">
        <v>14</v>
      </c>
      <c r="N179" s="245" t="s">
        <v>15</v>
      </c>
      <c r="O179" s="62" t="s">
        <v>67</v>
      </c>
      <c r="P179" s="276" t="s">
        <v>13</v>
      </c>
      <c r="Q179" s="274" t="s">
        <v>14</v>
      </c>
      <c r="R179" s="245" t="s">
        <v>15</v>
      </c>
      <c r="S179" s="62" t="s">
        <v>67</v>
      </c>
      <c r="T179" s="276" t="s">
        <v>13</v>
      </c>
      <c r="U179" s="274" t="s">
        <v>14</v>
      </c>
      <c r="V179" s="245" t="s">
        <v>15</v>
      </c>
      <c r="W179" s="62" t="s">
        <v>67</v>
      </c>
      <c r="X179" s="276" t="s">
        <v>13</v>
      </c>
      <c r="Y179" s="274" t="s">
        <v>14</v>
      </c>
      <c r="Z179" s="245" t="s">
        <v>15</v>
      </c>
      <c r="AA179" s="62" t="s">
        <v>67</v>
      </c>
    </row>
    <row r="180" spans="1:27" ht="18" customHeight="1" thickBot="1">
      <c r="A180" s="288"/>
      <c r="B180" s="289"/>
      <c r="C180" s="290"/>
      <c r="D180" s="293"/>
      <c r="E180" s="295"/>
      <c r="F180" s="298"/>
      <c r="G180" s="301"/>
      <c r="H180" s="275"/>
      <c r="I180" s="275"/>
      <c r="J180" s="275"/>
      <c r="K180" s="280"/>
      <c r="L180" s="277"/>
      <c r="M180" s="275"/>
      <c r="N180" s="246"/>
      <c r="O180" s="33" t="s">
        <v>27</v>
      </c>
      <c r="P180" s="277"/>
      <c r="Q180" s="275"/>
      <c r="R180" s="246"/>
      <c r="S180" s="33" t="s">
        <v>27</v>
      </c>
      <c r="T180" s="277"/>
      <c r="U180" s="275"/>
      <c r="V180" s="246"/>
      <c r="W180" s="33" t="s">
        <v>27</v>
      </c>
      <c r="X180" s="277"/>
      <c r="Y180" s="275"/>
      <c r="Z180" s="246"/>
      <c r="AA180" s="33" t="s">
        <v>27</v>
      </c>
    </row>
    <row r="181" spans="1:29" ht="18" customHeight="1">
      <c r="A181" s="288"/>
      <c r="B181" s="289"/>
      <c r="C181" s="290"/>
      <c r="D181" s="247">
        <f>SUM(D23,D70,D176)</f>
        <v>6</v>
      </c>
      <c r="E181" s="249">
        <f aca="true" t="shared" si="20" ref="E181:K181">SUM(E23,E70,E176)</f>
        <v>34</v>
      </c>
      <c r="F181" s="235">
        <f t="shared" si="20"/>
        <v>120</v>
      </c>
      <c r="G181" s="237">
        <f t="shared" si="20"/>
        <v>800</v>
      </c>
      <c r="H181" s="249">
        <f t="shared" si="20"/>
        <v>333</v>
      </c>
      <c r="I181" s="249">
        <f t="shared" si="20"/>
        <v>62</v>
      </c>
      <c r="J181" s="249">
        <f t="shared" si="20"/>
        <v>228</v>
      </c>
      <c r="K181" s="235">
        <f t="shared" si="20"/>
        <v>177</v>
      </c>
      <c r="L181" s="124">
        <f aca="true" t="shared" si="21" ref="L181:AA181">SUM(L23,L70,L176)</f>
        <v>108</v>
      </c>
      <c r="M181" s="125">
        <f t="shared" si="21"/>
        <v>24</v>
      </c>
      <c r="N181" s="125">
        <f t="shared" si="21"/>
        <v>48</v>
      </c>
      <c r="O181" s="127">
        <f t="shared" si="21"/>
        <v>12</v>
      </c>
      <c r="P181" s="124">
        <f t="shared" si="21"/>
        <v>135</v>
      </c>
      <c r="Q181" s="125">
        <f t="shared" si="21"/>
        <v>23</v>
      </c>
      <c r="R181" s="125">
        <f t="shared" si="21"/>
        <v>75</v>
      </c>
      <c r="S181" s="126">
        <f t="shared" si="21"/>
        <v>45</v>
      </c>
      <c r="T181" s="128">
        <f t="shared" si="21"/>
        <v>90</v>
      </c>
      <c r="U181" s="125">
        <f t="shared" si="21"/>
        <v>15</v>
      </c>
      <c r="V181" s="125">
        <f t="shared" si="21"/>
        <v>45</v>
      </c>
      <c r="W181" s="127">
        <f t="shared" si="21"/>
        <v>60</v>
      </c>
      <c r="X181" s="124">
        <f t="shared" si="21"/>
        <v>0</v>
      </c>
      <c r="Y181" s="125">
        <f t="shared" si="21"/>
        <v>0</v>
      </c>
      <c r="Z181" s="125">
        <f t="shared" si="21"/>
        <v>60</v>
      </c>
      <c r="AA181" s="126">
        <f t="shared" si="21"/>
        <v>60</v>
      </c>
      <c r="AC181" s="61" t="s">
        <v>41</v>
      </c>
    </row>
    <row r="182" spans="1:29" ht="18" customHeight="1" thickBot="1">
      <c r="A182" s="288"/>
      <c r="B182" s="289"/>
      <c r="C182" s="290"/>
      <c r="D182" s="248"/>
      <c r="E182" s="250"/>
      <c r="F182" s="236"/>
      <c r="G182" s="238"/>
      <c r="H182" s="250"/>
      <c r="I182" s="250"/>
      <c r="J182" s="250"/>
      <c r="K182" s="236"/>
      <c r="L182" s="251">
        <f>SUM(L181:O181)</f>
        <v>192</v>
      </c>
      <c r="M182" s="252"/>
      <c r="N182" s="252"/>
      <c r="O182" s="253"/>
      <c r="P182" s="251">
        <f>SUM(P181:S181)</f>
        <v>278</v>
      </c>
      <c r="Q182" s="252"/>
      <c r="R182" s="252"/>
      <c r="S182" s="253"/>
      <c r="T182" s="251">
        <f>SUM(T181:W181)</f>
        <v>210</v>
      </c>
      <c r="U182" s="252"/>
      <c r="V182" s="252"/>
      <c r="W182" s="253"/>
      <c r="X182" s="251">
        <f>SUM(X181:AA181)</f>
        <v>120</v>
      </c>
      <c r="Y182" s="252"/>
      <c r="Z182" s="252"/>
      <c r="AA182" s="253"/>
      <c r="AC182" s="61">
        <f>SUM(L182:AA182)</f>
        <v>800</v>
      </c>
    </row>
    <row r="183" spans="1:29" ht="18" customHeight="1">
      <c r="A183" s="288"/>
      <c r="B183" s="289"/>
      <c r="C183" s="290"/>
      <c r="D183" s="266" t="s">
        <v>23</v>
      </c>
      <c r="E183" s="267"/>
      <c r="F183" s="268"/>
      <c r="G183" s="257" t="s">
        <v>24</v>
      </c>
      <c r="H183" s="258"/>
      <c r="I183" s="258"/>
      <c r="J183" s="258"/>
      <c r="K183" s="259"/>
      <c r="L183" s="263">
        <v>2</v>
      </c>
      <c r="M183" s="264"/>
      <c r="N183" s="264"/>
      <c r="O183" s="265"/>
      <c r="P183" s="263">
        <v>2</v>
      </c>
      <c r="Q183" s="264"/>
      <c r="R183" s="264"/>
      <c r="S183" s="265"/>
      <c r="T183" s="263">
        <v>2</v>
      </c>
      <c r="U183" s="264"/>
      <c r="V183" s="264"/>
      <c r="W183" s="265"/>
      <c r="X183" s="263">
        <v>0</v>
      </c>
      <c r="Y183" s="264"/>
      <c r="Z183" s="264"/>
      <c r="AA183" s="265"/>
      <c r="AC183" s="61">
        <f>SUM(L183:AA183)</f>
        <v>6</v>
      </c>
    </row>
    <row r="184" spans="1:29" ht="18" customHeight="1">
      <c r="A184" s="288"/>
      <c r="B184" s="289"/>
      <c r="C184" s="290"/>
      <c r="D184" s="269"/>
      <c r="E184" s="214"/>
      <c r="F184" s="270"/>
      <c r="G184" s="254" t="s">
        <v>25</v>
      </c>
      <c r="H184" s="255"/>
      <c r="I184" s="255"/>
      <c r="J184" s="255"/>
      <c r="K184" s="256"/>
      <c r="L184" s="232">
        <v>10</v>
      </c>
      <c r="M184" s="233"/>
      <c r="N184" s="233"/>
      <c r="O184" s="234"/>
      <c r="P184" s="232">
        <v>11</v>
      </c>
      <c r="Q184" s="233"/>
      <c r="R184" s="233"/>
      <c r="S184" s="234"/>
      <c r="T184" s="232">
        <v>9</v>
      </c>
      <c r="U184" s="233"/>
      <c r="V184" s="233"/>
      <c r="W184" s="234"/>
      <c r="X184" s="232">
        <v>4</v>
      </c>
      <c r="Y184" s="233"/>
      <c r="Z184" s="233"/>
      <c r="AA184" s="234"/>
      <c r="AC184" s="61">
        <f>SUM(L184:AA184)</f>
        <v>34</v>
      </c>
    </row>
    <row r="185" spans="1:29" ht="18" customHeight="1" thickBot="1">
      <c r="A185" s="288"/>
      <c r="B185" s="289"/>
      <c r="C185" s="290"/>
      <c r="D185" s="271"/>
      <c r="E185" s="272"/>
      <c r="F185" s="273"/>
      <c r="G185" s="254" t="s">
        <v>40</v>
      </c>
      <c r="H185" s="255"/>
      <c r="I185" s="255"/>
      <c r="J185" s="255"/>
      <c r="K185" s="256"/>
      <c r="L185" s="229">
        <v>30</v>
      </c>
      <c r="M185" s="230"/>
      <c r="N185" s="230"/>
      <c r="O185" s="231"/>
      <c r="P185" s="229">
        <v>30</v>
      </c>
      <c r="Q185" s="230"/>
      <c r="R185" s="230"/>
      <c r="S185" s="231"/>
      <c r="T185" s="229">
        <v>30</v>
      </c>
      <c r="U185" s="230"/>
      <c r="V185" s="230"/>
      <c r="W185" s="231"/>
      <c r="X185" s="229">
        <v>30</v>
      </c>
      <c r="Y185" s="230"/>
      <c r="Z185" s="230"/>
      <c r="AA185" s="231"/>
      <c r="AC185" s="61">
        <f>SUM(L185:AA185)</f>
        <v>120</v>
      </c>
    </row>
    <row r="186" spans="1:27" ht="18" customHeight="1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63"/>
      <c r="P186" s="12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63"/>
    </row>
    <row r="187" spans="1:27" ht="18" customHeight="1">
      <c r="A187" s="64" t="s">
        <v>70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65"/>
      <c r="P187" s="120"/>
      <c r="Q187" s="89" t="s">
        <v>131</v>
      </c>
      <c r="R187" s="121"/>
      <c r="S187" s="15"/>
      <c r="T187" s="15"/>
      <c r="U187" s="15"/>
      <c r="V187" s="15"/>
      <c r="W187" s="15"/>
      <c r="X187" s="129"/>
      <c r="Y187" s="10"/>
      <c r="Z187" s="15"/>
      <c r="AA187" s="66"/>
    </row>
    <row r="188" spans="1:27" ht="18" customHeight="1">
      <c r="A188" s="105" t="s">
        <v>17</v>
      </c>
      <c r="B188" s="106" t="s">
        <v>95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66"/>
      <c r="P188" s="130"/>
      <c r="Q188" s="122" t="s">
        <v>26</v>
      </c>
      <c r="R188" s="121"/>
      <c r="S188" s="67"/>
      <c r="T188" s="67"/>
      <c r="U188" s="67"/>
      <c r="V188" s="67"/>
      <c r="W188" s="67"/>
      <c r="X188" s="67"/>
      <c r="Y188" s="67"/>
      <c r="Z188" s="67"/>
      <c r="AA188" s="68"/>
    </row>
    <row r="189" spans="1:27" ht="18" customHeight="1">
      <c r="A189" s="105" t="s">
        <v>18</v>
      </c>
      <c r="B189" s="109" t="s">
        <v>135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66"/>
      <c r="P189" s="130"/>
      <c r="Q189" s="24" t="s">
        <v>13</v>
      </c>
      <c r="R189" s="131" t="s">
        <v>96</v>
      </c>
      <c r="S189" s="67"/>
      <c r="T189" s="67"/>
      <c r="U189" s="67"/>
      <c r="V189" s="67"/>
      <c r="W189" s="67"/>
      <c r="X189" s="67"/>
      <c r="Y189" s="67"/>
      <c r="Z189" s="67"/>
      <c r="AA189" s="68"/>
    </row>
    <row r="190" spans="1:27" ht="18" customHeight="1">
      <c r="A190" s="203" t="s">
        <v>19</v>
      </c>
      <c r="B190" s="11" t="s">
        <v>150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65"/>
      <c r="P190" s="130"/>
      <c r="Q190" s="24" t="s">
        <v>14</v>
      </c>
      <c r="R190" s="131" t="s">
        <v>97</v>
      </c>
      <c r="S190" s="67"/>
      <c r="T190" s="67"/>
      <c r="U190" s="1"/>
      <c r="V190" s="67"/>
      <c r="W190" s="67"/>
      <c r="X190" s="67"/>
      <c r="Y190" s="67"/>
      <c r="Z190" s="67"/>
      <c r="AA190" s="68"/>
    </row>
    <row r="191" spans="1:27" ht="18" customHeight="1">
      <c r="A191" s="108" t="s">
        <v>20</v>
      </c>
      <c r="B191" s="11" t="s">
        <v>163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65"/>
      <c r="P191" s="130"/>
      <c r="Q191" s="24" t="s">
        <v>15</v>
      </c>
      <c r="R191" s="131" t="s">
        <v>98</v>
      </c>
      <c r="S191" s="67"/>
      <c r="T191" s="67"/>
      <c r="U191" s="67"/>
      <c r="V191" s="67"/>
      <c r="W191" s="67"/>
      <c r="X191" s="67"/>
      <c r="Y191" s="67"/>
      <c r="Z191" s="67"/>
      <c r="AA191" s="68"/>
    </row>
    <row r="192" spans="1:27" ht="18" customHeight="1">
      <c r="A192" s="134" t="s">
        <v>21</v>
      </c>
      <c r="B192" s="107" t="s">
        <v>169</v>
      </c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65"/>
      <c r="P192" s="130"/>
      <c r="Q192" s="24" t="s">
        <v>67</v>
      </c>
      <c r="R192" s="131" t="s">
        <v>99</v>
      </c>
      <c r="S192" s="67"/>
      <c r="T192" s="67"/>
      <c r="U192" s="67"/>
      <c r="V192" s="67"/>
      <c r="W192" s="67"/>
      <c r="X192" s="67"/>
      <c r="Y192" s="67"/>
      <c r="Z192" s="67"/>
      <c r="AA192" s="68"/>
    </row>
    <row r="193" spans="1:27" ht="18" customHeight="1">
      <c r="A193" s="134"/>
      <c r="B193" s="131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65"/>
      <c r="P193" s="130"/>
      <c r="Q193" s="24" t="s">
        <v>27</v>
      </c>
      <c r="R193" s="131" t="s">
        <v>100</v>
      </c>
      <c r="S193" s="67"/>
      <c r="T193" s="67"/>
      <c r="U193" s="67"/>
      <c r="V193" s="1"/>
      <c r="W193" s="1"/>
      <c r="X193" s="1"/>
      <c r="Y193" s="1"/>
      <c r="Z193" s="67"/>
      <c r="AA193" s="68"/>
    </row>
    <row r="194" spans="1:27" ht="18" customHeight="1">
      <c r="A194" s="134"/>
      <c r="B194" s="135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65"/>
      <c r="P194" s="130"/>
      <c r="Q194" s="24" t="s">
        <v>101</v>
      </c>
      <c r="R194" s="131" t="s">
        <v>102</v>
      </c>
      <c r="S194" s="67"/>
      <c r="T194" s="67"/>
      <c r="U194" s="67"/>
      <c r="V194" s="67"/>
      <c r="W194" s="67"/>
      <c r="X194" s="67"/>
      <c r="Y194" s="67"/>
      <c r="Z194" s="67"/>
      <c r="AA194" s="68"/>
    </row>
    <row r="195" spans="1:27" ht="18" customHeight="1">
      <c r="A195" s="134"/>
      <c r="B195" s="122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65"/>
      <c r="P195" s="130"/>
      <c r="Q195" s="195"/>
      <c r="R195" s="16" t="s">
        <v>103</v>
      </c>
      <c r="S195" s="24" t="s">
        <v>104</v>
      </c>
      <c r="T195" s="67"/>
      <c r="U195" s="67"/>
      <c r="V195" s="67"/>
      <c r="W195" s="67"/>
      <c r="X195" s="67"/>
      <c r="Y195" s="67"/>
      <c r="Z195" s="67"/>
      <c r="AA195" s="68"/>
    </row>
    <row r="196" spans="1:27" ht="18" customHeight="1" thickBot="1">
      <c r="A196" s="74"/>
      <c r="B196" s="75"/>
      <c r="C196" s="75"/>
      <c r="D196" s="75"/>
      <c r="E196" s="76"/>
      <c r="F196" s="76"/>
      <c r="G196" s="76"/>
      <c r="H196" s="76"/>
      <c r="I196" s="76"/>
      <c r="J196" s="76"/>
      <c r="K196" s="75"/>
      <c r="L196" s="75"/>
      <c r="M196" s="75"/>
      <c r="N196" s="75"/>
      <c r="O196" s="77"/>
      <c r="P196" s="260" t="s">
        <v>35</v>
      </c>
      <c r="Q196" s="261"/>
      <c r="R196" s="261"/>
      <c r="S196" s="261"/>
      <c r="T196" s="261"/>
      <c r="U196" s="261"/>
      <c r="V196" s="261"/>
      <c r="W196" s="261"/>
      <c r="X196" s="261"/>
      <c r="Y196" s="261"/>
      <c r="Z196" s="261"/>
      <c r="AA196" s="262"/>
    </row>
    <row r="197" ht="18" customHeight="1">
      <c r="B197" s="110" t="s">
        <v>60</v>
      </c>
    </row>
  </sheetData>
  <sheetProtection/>
  <mergeCells count="536">
    <mergeCell ref="J124:J125"/>
    <mergeCell ref="K124:K125"/>
    <mergeCell ref="T124:T125"/>
    <mergeCell ref="D124:D125"/>
    <mergeCell ref="A115:A117"/>
    <mergeCell ref="A120:A121"/>
    <mergeCell ref="A124:A125"/>
    <mergeCell ref="E120:E121"/>
    <mergeCell ref="E124:E125"/>
    <mergeCell ref="G115:G117"/>
    <mergeCell ref="G120:G121"/>
    <mergeCell ref="F120:F121"/>
    <mergeCell ref="F124:F125"/>
    <mergeCell ref="G124:G125"/>
    <mergeCell ref="H124:H125"/>
    <mergeCell ref="I124:I125"/>
    <mergeCell ref="T115:T117"/>
    <mergeCell ref="Z115:Z117"/>
    <mergeCell ref="F115:F117"/>
    <mergeCell ref="E115:E117"/>
    <mergeCell ref="D115:D117"/>
    <mergeCell ref="V120:V121"/>
    <mergeCell ref="J120:J121"/>
    <mergeCell ref="K120:K121"/>
    <mergeCell ref="I120:I121"/>
    <mergeCell ref="H120:H121"/>
    <mergeCell ref="A110:A112"/>
    <mergeCell ref="E110:E112"/>
    <mergeCell ref="F110:F112"/>
    <mergeCell ref="G110:G112"/>
    <mergeCell ref="H115:H117"/>
    <mergeCell ref="H110:H112"/>
    <mergeCell ref="I110:I112"/>
    <mergeCell ref="J110:J112"/>
    <mergeCell ref="K110:K112"/>
    <mergeCell ref="P110:P112"/>
    <mergeCell ref="X139:AA139"/>
    <mergeCell ref="P150:AA150"/>
    <mergeCell ref="X137:AA137"/>
    <mergeCell ref="G138:K138"/>
    <mergeCell ref="L138:O138"/>
    <mergeCell ref="P138:S138"/>
    <mergeCell ref="T138:W138"/>
    <mergeCell ref="X138:AA138"/>
    <mergeCell ref="L139:O139"/>
    <mergeCell ref="P139:S139"/>
    <mergeCell ref="T139:W139"/>
    <mergeCell ref="X136:AA136"/>
    <mergeCell ref="G137:K137"/>
    <mergeCell ref="L137:O137"/>
    <mergeCell ref="P137:S137"/>
    <mergeCell ref="T137:W137"/>
    <mergeCell ref="K135:K136"/>
    <mergeCell ref="L136:O136"/>
    <mergeCell ref="P136:S136"/>
    <mergeCell ref="Z133:Z134"/>
    <mergeCell ref="D135:D136"/>
    <mergeCell ref="E135:E136"/>
    <mergeCell ref="F135:F136"/>
    <mergeCell ref="G135:G136"/>
    <mergeCell ref="H135:H136"/>
    <mergeCell ref="I135:I136"/>
    <mergeCell ref="V133:V134"/>
    <mergeCell ref="G132:G134"/>
    <mergeCell ref="T133:T134"/>
    <mergeCell ref="U133:U134"/>
    <mergeCell ref="X133:X134"/>
    <mergeCell ref="Y133:Y134"/>
    <mergeCell ref="T132:W132"/>
    <mergeCell ref="J135:J136"/>
    <mergeCell ref="T136:W136"/>
    <mergeCell ref="X132:AA132"/>
    <mergeCell ref="L133:L134"/>
    <mergeCell ref="M133:M134"/>
    <mergeCell ref="N133:N134"/>
    <mergeCell ref="P133:P134"/>
    <mergeCell ref="Q133:Q134"/>
    <mergeCell ref="R133:R134"/>
    <mergeCell ref="G139:K139"/>
    <mergeCell ref="I132:I134"/>
    <mergeCell ref="J132:J134"/>
    <mergeCell ref="K132:K134"/>
    <mergeCell ref="P132:S132"/>
    <mergeCell ref="L132:O132"/>
    <mergeCell ref="H132:H134"/>
    <mergeCell ref="A132:C139"/>
    <mergeCell ref="D132:D134"/>
    <mergeCell ref="E132:E134"/>
    <mergeCell ref="F132:F134"/>
    <mergeCell ref="D130:D131"/>
    <mergeCell ref="E130:E131"/>
    <mergeCell ref="F130:F131"/>
    <mergeCell ref="B130:C131"/>
    <mergeCell ref="D137:F139"/>
    <mergeCell ref="G130:G131"/>
    <mergeCell ref="T131:W131"/>
    <mergeCell ref="X131:AA131"/>
    <mergeCell ref="J130:J131"/>
    <mergeCell ref="K130:K131"/>
    <mergeCell ref="L131:O131"/>
    <mergeCell ref="P131:S131"/>
    <mergeCell ref="H130:H131"/>
    <mergeCell ref="I130:I131"/>
    <mergeCell ref="B108:C108"/>
    <mergeCell ref="B118:C118"/>
    <mergeCell ref="B126:C126"/>
    <mergeCell ref="B127:C127"/>
    <mergeCell ref="B128:C128"/>
    <mergeCell ref="B129:C129"/>
    <mergeCell ref="B107:K107"/>
    <mergeCell ref="L107:AA107"/>
    <mergeCell ref="M105:M106"/>
    <mergeCell ref="N105:N106"/>
    <mergeCell ref="L104:AA104"/>
    <mergeCell ref="L105:L106"/>
    <mergeCell ref="Z105:Z106"/>
    <mergeCell ref="Y105:Y106"/>
    <mergeCell ref="T105:T106"/>
    <mergeCell ref="U105:U106"/>
    <mergeCell ref="V105:V106"/>
    <mergeCell ref="X105:X106"/>
    <mergeCell ref="D102:F103"/>
    <mergeCell ref="G102:K102"/>
    <mergeCell ref="X103:AA103"/>
    <mergeCell ref="D104:D106"/>
    <mergeCell ref="E104:E106"/>
    <mergeCell ref="F104:F106"/>
    <mergeCell ref="H104:H106"/>
    <mergeCell ref="I104:I106"/>
    <mergeCell ref="J104:J106"/>
    <mergeCell ref="K104:K106"/>
    <mergeCell ref="T98:AA98"/>
    <mergeCell ref="L102:AA102"/>
    <mergeCell ref="G103:G106"/>
    <mergeCell ref="H103:K103"/>
    <mergeCell ref="L103:O103"/>
    <mergeCell ref="P103:S103"/>
    <mergeCell ref="T103:W103"/>
    <mergeCell ref="P105:P106"/>
    <mergeCell ref="Q105:Q106"/>
    <mergeCell ref="R105:R106"/>
    <mergeCell ref="T100:AA100"/>
    <mergeCell ref="A101:AA101"/>
    <mergeCell ref="A94:C94"/>
    <mergeCell ref="T94:AA94"/>
    <mergeCell ref="A95:C95"/>
    <mergeCell ref="T95:AA95"/>
    <mergeCell ref="A96:C96"/>
    <mergeCell ref="T96:AA96"/>
    <mergeCell ref="A97:C97"/>
    <mergeCell ref="T97:AA97"/>
    <mergeCell ref="T92:AA92"/>
    <mergeCell ref="A93:C93"/>
    <mergeCell ref="T93:AA93"/>
    <mergeCell ref="P79:S79"/>
    <mergeCell ref="T79:W79"/>
    <mergeCell ref="D91:S93"/>
    <mergeCell ref="T91:AA91"/>
    <mergeCell ref="X79:AA79"/>
    <mergeCell ref="P90:AA90"/>
    <mergeCell ref="X77:AA77"/>
    <mergeCell ref="G78:K78"/>
    <mergeCell ref="L78:O78"/>
    <mergeCell ref="P78:S78"/>
    <mergeCell ref="T78:W78"/>
    <mergeCell ref="X78:AA78"/>
    <mergeCell ref="G79:K79"/>
    <mergeCell ref="L79:O79"/>
    <mergeCell ref="L77:O77"/>
    <mergeCell ref="P77:S77"/>
    <mergeCell ref="T77:W77"/>
    <mergeCell ref="K75:K76"/>
    <mergeCell ref="L76:O76"/>
    <mergeCell ref="D75:D76"/>
    <mergeCell ref="E75:E76"/>
    <mergeCell ref="P73:P74"/>
    <mergeCell ref="Q73:Q74"/>
    <mergeCell ref="X76:AA76"/>
    <mergeCell ref="X73:X74"/>
    <mergeCell ref="Y73:Y74"/>
    <mergeCell ref="Z73:Z74"/>
    <mergeCell ref="L72:O72"/>
    <mergeCell ref="U73:U74"/>
    <mergeCell ref="V73:V74"/>
    <mergeCell ref="F75:F76"/>
    <mergeCell ref="G75:G76"/>
    <mergeCell ref="H75:H76"/>
    <mergeCell ref="P76:S76"/>
    <mergeCell ref="L73:L74"/>
    <mergeCell ref="M73:M74"/>
    <mergeCell ref="N73:N74"/>
    <mergeCell ref="X72:AA72"/>
    <mergeCell ref="J75:J76"/>
    <mergeCell ref="T76:W76"/>
    <mergeCell ref="T73:T74"/>
    <mergeCell ref="X71:AA71"/>
    <mergeCell ref="J72:J74"/>
    <mergeCell ref="K72:K74"/>
    <mergeCell ref="P72:S72"/>
    <mergeCell ref="T72:W72"/>
    <mergeCell ref="R73:R74"/>
    <mergeCell ref="A72:C79"/>
    <mergeCell ref="D72:D74"/>
    <mergeCell ref="E72:E74"/>
    <mergeCell ref="F72:F74"/>
    <mergeCell ref="G72:G74"/>
    <mergeCell ref="I72:I74"/>
    <mergeCell ref="H72:H74"/>
    <mergeCell ref="I75:I76"/>
    <mergeCell ref="D77:F79"/>
    <mergeCell ref="G77:K77"/>
    <mergeCell ref="G70:G71"/>
    <mergeCell ref="H70:H71"/>
    <mergeCell ref="I70:I71"/>
    <mergeCell ref="J70:J71"/>
    <mergeCell ref="L71:O71"/>
    <mergeCell ref="P71:S71"/>
    <mergeCell ref="K70:K71"/>
    <mergeCell ref="T71:W71"/>
    <mergeCell ref="D70:D71"/>
    <mergeCell ref="E70:E71"/>
    <mergeCell ref="F70:F71"/>
    <mergeCell ref="T59:T60"/>
    <mergeCell ref="B62:C62"/>
    <mergeCell ref="B67:C67"/>
    <mergeCell ref="C61:K61"/>
    <mergeCell ref="L61:AA61"/>
    <mergeCell ref="M59:M60"/>
    <mergeCell ref="N59:N60"/>
    <mergeCell ref="P59:P60"/>
    <mergeCell ref="Q59:Q60"/>
    <mergeCell ref="R59:R60"/>
    <mergeCell ref="L58:AA58"/>
    <mergeCell ref="L59:L60"/>
    <mergeCell ref="X59:X60"/>
    <mergeCell ref="Y59:Y60"/>
    <mergeCell ref="Z59:Z60"/>
    <mergeCell ref="U59:U60"/>
    <mergeCell ref="V59:V60"/>
    <mergeCell ref="D56:F57"/>
    <mergeCell ref="G56:K56"/>
    <mergeCell ref="X57:AA57"/>
    <mergeCell ref="D58:D60"/>
    <mergeCell ref="E58:E60"/>
    <mergeCell ref="F58:F60"/>
    <mergeCell ref="H58:H60"/>
    <mergeCell ref="I58:I60"/>
    <mergeCell ref="J58:J60"/>
    <mergeCell ref="K58:K60"/>
    <mergeCell ref="A52:C52"/>
    <mergeCell ref="T52:AA52"/>
    <mergeCell ref="L56:AA56"/>
    <mergeCell ref="G57:G60"/>
    <mergeCell ref="H57:K57"/>
    <mergeCell ref="L57:O57"/>
    <mergeCell ref="P57:S57"/>
    <mergeCell ref="T57:W57"/>
    <mergeCell ref="A56:A60"/>
    <mergeCell ref="B56:C60"/>
    <mergeCell ref="T54:AA54"/>
    <mergeCell ref="A55:AA55"/>
    <mergeCell ref="A48:C48"/>
    <mergeCell ref="T48:AA48"/>
    <mergeCell ref="A49:C49"/>
    <mergeCell ref="T49:AA49"/>
    <mergeCell ref="A50:C50"/>
    <mergeCell ref="T50:AA50"/>
    <mergeCell ref="A51:C51"/>
    <mergeCell ref="T51:AA51"/>
    <mergeCell ref="P44:AA44"/>
    <mergeCell ref="D45:S47"/>
    <mergeCell ref="T45:AA45"/>
    <mergeCell ref="A46:C46"/>
    <mergeCell ref="T46:AA46"/>
    <mergeCell ref="A47:C47"/>
    <mergeCell ref="T47:AA47"/>
    <mergeCell ref="P31:S31"/>
    <mergeCell ref="X31:AA31"/>
    <mergeCell ref="G32:K32"/>
    <mergeCell ref="L32:O32"/>
    <mergeCell ref="P32:S32"/>
    <mergeCell ref="T32:W32"/>
    <mergeCell ref="X32:AA32"/>
    <mergeCell ref="T31:W31"/>
    <mergeCell ref="T30:W30"/>
    <mergeCell ref="X30:AA30"/>
    <mergeCell ref="T29:W29"/>
    <mergeCell ref="X29:AA29"/>
    <mergeCell ref="D30:F32"/>
    <mergeCell ref="G30:K30"/>
    <mergeCell ref="L30:O30"/>
    <mergeCell ref="P30:S30"/>
    <mergeCell ref="G31:K31"/>
    <mergeCell ref="L31:O31"/>
    <mergeCell ref="J28:J29"/>
    <mergeCell ref="K28:K29"/>
    <mergeCell ref="H28:H29"/>
    <mergeCell ref="I28:I29"/>
    <mergeCell ref="L29:O29"/>
    <mergeCell ref="P29:S29"/>
    <mergeCell ref="Y26:Y27"/>
    <mergeCell ref="Z26:Z27"/>
    <mergeCell ref="D28:D29"/>
    <mergeCell ref="E28:E29"/>
    <mergeCell ref="F28:F29"/>
    <mergeCell ref="G28:G29"/>
    <mergeCell ref="V26:V27"/>
    <mergeCell ref="X26:X27"/>
    <mergeCell ref="Q26:Q27"/>
    <mergeCell ref="R26:R27"/>
    <mergeCell ref="L25:O25"/>
    <mergeCell ref="P25:S25"/>
    <mergeCell ref="T25:W25"/>
    <mergeCell ref="X25:AA25"/>
    <mergeCell ref="L26:L27"/>
    <mergeCell ref="M26:M27"/>
    <mergeCell ref="N26:N27"/>
    <mergeCell ref="P26:P27"/>
    <mergeCell ref="T26:T27"/>
    <mergeCell ref="U26:U27"/>
    <mergeCell ref="X24:AA24"/>
    <mergeCell ref="A25:C32"/>
    <mergeCell ref="D25:D27"/>
    <mergeCell ref="E25:E27"/>
    <mergeCell ref="F25:F27"/>
    <mergeCell ref="G25:G27"/>
    <mergeCell ref="H25:H27"/>
    <mergeCell ref="I25:I27"/>
    <mergeCell ref="J25:J27"/>
    <mergeCell ref="K25:K27"/>
    <mergeCell ref="K23:K24"/>
    <mergeCell ref="L24:O24"/>
    <mergeCell ref="P24:S24"/>
    <mergeCell ref="T24:W24"/>
    <mergeCell ref="G23:G24"/>
    <mergeCell ref="H23:H24"/>
    <mergeCell ref="I23:I24"/>
    <mergeCell ref="J23:J24"/>
    <mergeCell ref="B23:C24"/>
    <mergeCell ref="D23:D24"/>
    <mergeCell ref="E23:E24"/>
    <mergeCell ref="F23:F24"/>
    <mergeCell ref="B22:C22"/>
    <mergeCell ref="U15:U16"/>
    <mergeCell ref="F14:F16"/>
    <mergeCell ref="H14:H16"/>
    <mergeCell ref="I14:I16"/>
    <mergeCell ref="J14:J16"/>
    <mergeCell ref="V15:V16"/>
    <mergeCell ref="T15:T16"/>
    <mergeCell ref="B18:C18"/>
    <mergeCell ref="B17:K17"/>
    <mergeCell ref="L17:AA17"/>
    <mergeCell ref="M15:M16"/>
    <mergeCell ref="N15:N16"/>
    <mergeCell ref="P15:P16"/>
    <mergeCell ref="Q15:Q16"/>
    <mergeCell ref="R15:R16"/>
    <mergeCell ref="L14:AA14"/>
    <mergeCell ref="L15:L16"/>
    <mergeCell ref="X15:X16"/>
    <mergeCell ref="Y15:Y16"/>
    <mergeCell ref="Z15:Z16"/>
    <mergeCell ref="D12:F13"/>
    <mergeCell ref="G12:K12"/>
    <mergeCell ref="X13:AA13"/>
    <mergeCell ref="D14:D16"/>
    <mergeCell ref="E14:E16"/>
    <mergeCell ref="K14:K16"/>
    <mergeCell ref="A8:C8"/>
    <mergeCell ref="T8:AA8"/>
    <mergeCell ref="L12:AA12"/>
    <mergeCell ref="G13:G16"/>
    <mergeCell ref="H13:K13"/>
    <mergeCell ref="L13:O13"/>
    <mergeCell ref="P13:S13"/>
    <mergeCell ref="T13:W13"/>
    <mergeCell ref="A12:A16"/>
    <mergeCell ref="B12:C16"/>
    <mergeCell ref="T10:AA10"/>
    <mergeCell ref="A11:AA11"/>
    <mergeCell ref="A4:C4"/>
    <mergeCell ref="T4:AA4"/>
    <mergeCell ref="A5:C5"/>
    <mergeCell ref="T5:AA5"/>
    <mergeCell ref="A6:C6"/>
    <mergeCell ref="T6:AA6"/>
    <mergeCell ref="A7:C7"/>
    <mergeCell ref="T7:AA7"/>
    <mergeCell ref="D1:S3"/>
    <mergeCell ref="T1:AA1"/>
    <mergeCell ref="A2:C2"/>
    <mergeCell ref="T2:AA2"/>
    <mergeCell ref="A3:C3"/>
    <mergeCell ref="T3:AA3"/>
    <mergeCell ref="D151:S153"/>
    <mergeCell ref="T151:AA151"/>
    <mergeCell ref="A152:C152"/>
    <mergeCell ref="T152:AA152"/>
    <mergeCell ref="A153:C153"/>
    <mergeCell ref="T153:AA153"/>
    <mergeCell ref="T160:AA160"/>
    <mergeCell ref="A161:AA161"/>
    <mergeCell ref="A154:C154"/>
    <mergeCell ref="T154:AA154"/>
    <mergeCell ref="A155:C155"/>
    <mergeCell ref="T155:AA155"/>
    <mergeCell ref="A156:C156"/>
    <mergeCell ref="T156:AA156"/>
    <mergeCell ref="A157:C157"/>
    <mergeCell ref="T157:AA157"/>
    <mergeCell ref="A158:C158"/>
    <mergeCell ref="T158:AA158"/>
    <mergeCell ref="A162:A166"/>
    <mergeCell ref="B162:C166"/>
    <mergeCell ref="D162:F163"/>
    <mergeCell ref="G162:K162"/>
    <mergeCell ref="D164:D166"/>
    <mergeCell ref="E164:E166"/>
    <mergeCell ref="F164:F166"/>
    <mergeCell ref="K164:K166"/>
    <mergeCell ref="L162:AA162"/>
    <mergeCell ref="G163:G166"/>
    <mergeCell ref="H163:K163"/>
    <mergeCell ref="L163:O163"/>
    <mergeCell ref="P163:S163"/>
    <mergeCell ref="T163:W163"/>
    <mergeCell ref="X163:AA163"/>
    <mergeCell ref="H164:H166"/>
    <mergeCell ref="I164:I166"/>
    <mergeCell ref="J164:J166"/>
    <mergeCell ref="B168:C168"/>
    <mergeCell ref="L164:AA164"/>
    <mergeCell ref="L165:L166"/>
    <mergeCell ref="M165:M166"/>
    <mergeCell ref="N165:N166"/>
    <mergeCell ref="P165:P166"/>
    <mergeCell ref="Q165:Q166"/>
    <mergeCell ref="R165:R166"/>
    <mergeCell ref="T165:T166"/>
    <mergeCell ref="U165:U166"/>
    <mergeCell ref="X165:X166"/>
    <mergeCell ref="Y165:Y166"/>
    <mergeCell ref="Z165:Z166"/>
    <mergeCell ref="B167:K167"/>
    <mergeCell ref="L167:AA167"/>
    <mergeCell ref="V165:V166"/>
    <mergeCell ref="K176:K177"/>
    <mergeCell ref="B175:C175"/>
    <mergeCell ref="B176:C177"/>
    <mergeCell ref="B169:C169"/>
    <mergeCell ref="B170:C170"/>
    <mergeCell ref="B171:C171"/>
    <mergeCell ref="B172:C172"/>
    <mergeCell ref="B173:C173"/>
    <mergeCell ref="B174:C174"/>
    <mergeCell ref="P183:S183"/>
    <mergeCell ref="T177:W177"/>
    <mergeCell ref="X177:AA177"/>
    <mergeCell ref="D176:D177"/>
    <mergeCell ref="E176:E177"/>
    <mergeCell ref="F176:F177"/>
    <mergeCell ref="G176:G177"/>
    <mergeCell ref="H176:H177"/>
    <mergeCell ref="I176:I177"/>
    <mergeCell ref="J176:J177"/>
    <mergeCell ref="U179:U180"/>
    <mergeCell ref="L177:O177"/>
    <mergeCell ref="R179:R180"/>
    <mergeCell ref="A178:C185"/>
    <mergeCell ref="D178:D180"/>
    <mergeCell ref="E178:E180"/>
    <mergeCell ref="F178:F180"/>
    <mergeCell ref="G178:G180"/>
    <mergeCell ref="P177:S177"/>
    <mergeCell ref="L183:O183"/>
    <mergeCell ref="X179:X180"/>
    <mergeCell ref="Y179:Y180"/>
    <mergeCell ref="L178:O178"/>
    <mergeCell ref="P178:S178"/>
    <mergeCell ref="T178:W178"/>
    <mergeCell ref="X178:AA178"/>
    <mergeCell ref="L179:L180"/>
    <mergeCell ref="N179:N180"/>
    <mergeCell ref="P179:P180"/>
    <mergeCell ref="Q179:Q180"/>
    <mergeCell ref="H181:H182"/>
    <mergeCell ref="M179:M180"/>
    <mergeCell ref="T179:T180"/>
    <mergeCell ref="J181:J182"/>
    <mergeCell ref="I181:I182"/>
    <mergeCell ref="V179:V180"/>
    <mergeCell ref="H178:H180"/>
    <mergeCell ref="I178:I180"/>
    <mergeCell ref="J178:J180"/>
    <mergeCell ref="K178:K180"/>
    <mergeCell ref="P196:AA196"/>
    <mergeCell ref="B19:C19"/>
    <mergeCell ref="B20:C20"/>
    <mergeCell ref="B21:C21"/>
    <mergeCell ref="B63:C63"/>
    <mergeCell ref="B64:C64"/>
    <mergeCell ref="X183:AA183"/>
    <mergeCell ref="G184:K184"/>
    <mergeCell ref="T183:W183"/>
    <mergeCell ref="D183:F185"/>
    <mergeCell ref="T185:W185"/>
    <mergeCell ref="X185:AA185"/>
    <mergeCell ref="K181:K182"/>
    <mergeCell ref="L182:O182"/>
    <mergeCell ref="P182:S182"/>
    <mergeCell ref="T182:W182"/>
    <mergeCell ref="G185:K185"/>
    <mergeCell ref="X182:AA182"/>
    <mergeCell ref="G183:K183"/>
    <mergeCell ref="L185:O185"/>
    <mergeCell ref="T184:W184"/>
    <mergeCell ref="X184:AA184"/>
    <mergeCell ref="B65:C65"/>
    <mergeCell ref="B66:C66"/>
    <mergeCell ref="B113:C113"/>
    <mergeCell ref="B122:C122"/>
    <mergeCell ref="B69:C69"/>
    <mergeCell ref="Z179:Z180"/>
    <mergeCell ref="D181:D182"/>
    <mergeCell ref="E181:E182"/>
    <mergeCell ref="A92:C92"/>
    <mergeCell ref="A98:C98"/>
    <mergeCell ref="A102:A106"/>
    <mergeCell ref="B102:C106"/>
    <mergeCell ref="B70:C71"/>
    <mergeCell ref="P185:S185"/>
    <mergeCell ref="L184:O184"/>
    <mergeCell ref="P184:S184"/>
    <mergeCell ref="F181:F182"/>
    <mergeCell ref="G181:G18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48" r:id="rId2"/>
  <rowBreaks count="3" manualBreakCount="3">
    <brk id="44" max="26" man="1"/>
    <brk id="90" max="26" man="1"/>
    <brk id="150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4.875" style="93" customWidth="1"/>
    <col min="2" max="2" width="81.625" style="93" customWidth="1"/>
    <col min="3" max="3" width="10.625" style="103" customWidth="1"/>
    <col min="4" max="6" width="9.125" style="103" customWidth="1"/>
    <col min="7" max="7" width="14.75390625" style="117" customWidth="1"/>
    <col min="8" max="16384" width="9.125" style="93" customWidth="1"/>
  </cols>
  <sheetData>
    <row r="1" spans="1:7" ht="15.75">
      <c r="A1" s="91"/>
      <c r="B1" s="92" t="s">
        <v>79</v>
      </c>
      <c r="C1" s="412" t="s">
        <v>49</v>
      </c>
      <c r="D1" s="412"/>
      <c r="E1" s="412"/>
      <c r="F1" s="412"/>
      <c r="G1" s="412"/>
    </row>
    <row r="2" spans="1:7" ht="14.25">
      <c r="A2" s="91"/>
      <c r="B2" s="92" t="s">
        <v>80</v>
      </c>
      <c r="C2" s="7" t="s">
        <v>48</v>
      </c>
      <c r="D2" s="91"/>
      <c r="E2" s="94"/>
      <c r="F2" s="94"/>
      <c r="G2" s="116"/>
    </row>
    <row r="3" spans="1:7" ht="15.75">
      <c r="A3" s="91"/>
      <c r="B3" s="92" t="s">
        <v>81</v>
      </c>
      <c r="C3" s="90" t="s">
        <v>107</v>
      </c>
      <c r="D3" s="91"/>
      <c r="E3" s="94"/>
      <c r="F3" s="94"/>
      <c r="G3" s="116"/>
    </row>
    <row r="4" spans="1:10" ht="15.75">
      <c r="A4" s="91"/>
      <c r="B4" s="92"/>
      <c r="C4" s="90" t="s">
        <v>108</v>
      </c>
      <c r="D4" s="91"/>
      <c r="E4" s="94"/>
      <c r="F4" s="94"/>
      <c r="G4" s="116"/>
      <c r="J4" s="7"/>
    </row>
    <row r="5" spans="1:14" ht="14.25">
      <c r="A5" s="91"/>
      <c r="B5" s="92" t="s">
        <v>82</v>
      </c>
      <c r="C5" s="7" t="s">
        <v>46</v>
      </c>
      <c r="D5" s="91"/>
      <c r="E5" s="94"/>
      <c r="F5" s="94"/>
      <c r="G5" s="116"/>
      <c r="J5" s="7"/>
      <c r="K5" s="95"/>
      <c r="L5" s="29"/>
      <c r="M5" s="96"/>
      <c r="N5" s="96"/>
    </row>
    <row r="6" spans="1:14" ht="14.25">
      <c r="A6" s="91"/>
      <c r="B6" s="92" t="s">
        <v>83</v>
      </c>
      <c r="C6" s="7" t="s">
        <v>136</v>
      </c>
      <c r="D6" s="91"/>
      <c r="E6" s="94"/>
      <c r="F6" s="94"/>
      <c r="G6" s="116"/>
      <c r="L6" s="29"/>
      <c r="M6" s="96"/>
      <c r="N6" s="96"/>
    </row>
    <row r="7" spans="1:10" ht="15.75">
      <c r="A7" s="91"/>
      <c r="B7" s="92" t="s">
        <v>84</v>
      </c>
      <c r="C7" s="97" t="s">
        <v>109</v>
      </c>
      <c r="D7" s="91"/>
      <c r="E7" s="94"/>
      <c r="F7" s="94"/>
      <c r="G7" s="116"/>
      <c r="J7" s="90"/>
    </row>
    <row r="8" spans="1:10" ht="15.75">
      <c r="A8" s="91"/>
      <c r="B8" s="92" t="s">
        <v>85</v>
      </c>
      <c r="C8" s="10" t="s">
        <v>76</v>
      </c>
      <c r="D8" s="94"/>
      <c r="E8" s="94"/>
      <c r="F8" s="94"/>
      <c r="G8" s="116"/>
      <c r="J8" s="90"/>
    </row>
    <row r="9" spans="1:7" ht="12.75">
      <c r="A9" s="91"/>
      <c r="B9" s="91"/>
      <c r="C9" s="95"/>
      <c r="D9" s="94"/>
      <c r="E9" s="94"/>
      <c r="F9" s="94"/>
      <c r="G9" s="116"/>
    </row>
    <row r="11" spans="1:7" ht="12.75">
      <c r="A11" s="98" t="s">
        <v>86</v>
      </c>
      <c r="B11" s="98" t="s">
        <v>87</v>
      </c>
      <c r="C11" s="99" t="s">
        <v>88</v>
      </c>
      <c r="D11" s="99" t="s">
        <v>89</v>
      </c>
      <c r="E11" s="99" t="s">
        <v>90</v>
      </c>
      <c r="F11" s="99" t="s">
        <v>91</v>
      </c>
      <c r="G11" s="99" t="s">
        <v>92</v>
      </c>
    </row>
    <row r="12" spans="1:7" ht="18">
      <c r="A12" s="100" t="s">
        <v>17</v>
      </c>
      <c r="B12" s="113" t="s">
        <v>106</v>
      </c>
      <c r="C12" s="3"/>
      <c r="D12" s="3"/>
      <c r="E12" s="3">
        <v>24</v>
      </c>
      <c r="F12" s="3"/>
      <c r="G12" s="3">
        <v>4</v>
      </c>
    </row>
    <row r="13" spans="1:7" ht="15.75">
      <c r="A13" s="100" t="s">
        <v>18</v>
      </c>
      <c r="B13" s="113" t="s">
        <v>58</v>
      </c>
      <c r="C13" s="3"/>
      <c r="D13" s="3">
        <v>12</v>
      </c>
      <c r="E13" s="3"/>
      <c r="F13" s="3"/>
      <c r="G13" s="3">
        <v>2</v>
      </c>
    </row>
    <row r="14" spans="1:7" ht="15.75">
      <c r="A14" s="100" t="s">
        <v>19</v>
      </c>
      <c r="B14" s="113" t="s">
        <v>127</v>
      </c>
      <c r="C14" s="181">
        <v>12</v>
      </c>
      <c r="D14" s="3"/>
      <c r="E14" s="3">
        <v>12</v>
      </c>
      <c r="F14" s="3"/>
      <c r="G14" s="3">
        <v>2</v>
      </c>
    </row>
    <row r="15" spans="1:7" ht="15.75">
      <c r="A15" s="100" t="s">
        <v>20</v>
      </c>
      <c r="B15" s="113" t="s">
        <v>59</v>
      </c>
      <c r="C15" s="3">
        <v>12</v>
      </c>
      <c r="D15" s="3">
        <v>12</v>
      </c>
      <c r="E15" s="3"/>
      <c r="F15" s="3"/>
      <c r="G15" s="3">
        <v>2</v>
      </c>
    </row>
    <row r="16" spans="1:7" ht="15.75">
      <c r="A16" s="100" t="s">
        <v>21</v>
      </c>
      <c r="B16" s="113" t="s">
        <v>54</v>
      </c>
      <c r="C16" s="3">
        <v>12</v>
      </c>
      <c r="D16" s="3"/>
      <c r="E16" s="3"/>
      <c r="F16" s="3"/>
      <c r="G16" s="3">
        <v>5</v>
      </c>
    </row>
    <row r="17" spans="1:7" ht="15.75">
      <c r="A17" s="100" t="s">
        <v>30</v>
      </c>
      <c r="B17" s="113" t="s">
        <v>55</v>
      </c>
      <c r="C17" s="181">
        <v>12</v>
      </c>
      <c r="D17" s="3"/>
      <c r="E17" s="3"/>
      <c r="F17" s="3"/>
      <c r="G17" s="3">
        <v>3</v>
      </c>
    </row>
    <row r="18" spans="1:7" ht="15.75">
      <c r="A18" s="100" t="s">
        <v>33</v>
      </c>
      <c r="B18" s="113" t="s">
        <v>137</v>
      </c>
      <c r="C18" s="3">
        <v>24</v>
      </c>
      <c r="D18" s="3"/>
      <c r="E18" s="3">
        <v>12</v>
      </c>
      <c r="F18" s="3"/>
      <c r="G18" s="3">
        <v>5</v>
      </c>
    </row>
    <row r="19" spans="1:7" ht="15.75">
      <c r="A19" s="100" t="s">
        <v>44</v>
      </c>
      <c r="B19" s="113" t="s">
        <v>61</v>
      </c>
      <c r="C19" s="3">
        <v>12</v>
      </c>
      <c r="D19" s="3"/>
      <c r="E19" s="3"/>
      <c r="F19" s="3">
        <v>12</v>
      </c>
      <c r="G19" s="3">
        <v>3</v>
      </c>
    </row>
    <row r="20" spans="1:7" ht="15.75">
      <c r="A20" s="100" t="s">
        <v>105</v>
      </c>
      <c r="B20" s="188" t="s">
        <v>143</v>
      </c>
      <c r="C20" s="189">
        <v>24</v>
      </c>
      <c r="D20" s="3"/>
      <c r="E20" s="3"/>
      <c r="F20" s="3"/>
      <c r="G20" s="3">
        <v>4</v>
      </c>
    </row>
    <row r="21" spans="1:7" ht="12.75">
      <c r="A21" s="100"/>
      <c r="B21" s="101" t="s">
        <v>93</v>
      </c>
      <c r="C21" s="99">
        <f>SUM(C12:C20)</f>
        <v>108</v>
      </c>
      <c r="D21" s="99">
        <f>SUM(D12:D20)</f>
        <v>24</v>
      </c>
      <c r="E21" s="99">
        <f>SUM(E12:E20)</f>
        <v>48</v>
      </c>
      <c r="F21" s="99">
        <f>SUM(F12:F20)</f>
        <v>12</v>
      </c>
      <c r="G21" s="99">
        <f>SUM(G12:G20)</f>
        <v>30</v>
      </c>
    </row>
    <row r="22" spans="1:7" ht="12.75">
      <c r="A22" s="98"/>
      <c r="B22" s="98"/>
      <c r="C22" s="411">
        <f>SUM(C21:F21)</f>
        <v>192</v>
      </c>
      <c r="D22" s="411"/>
      <c r="E22" s="411"/>
      <c r="F22" s="411"/>
      <c r="G22" s="99"/>
    </row>
    <row r="23" spans="1:7" ht="12.75">
      <c r="A23" s="98" t="s">
        <v>86</v>
      </c>
      <c r="B23" s="102" t="s">
        <v>123</v>
      </c>
      <c r="C23" s="99" t="s">
        <v>88</v>
      </c>
      <c r="D23" s="99" t="s">
        <v>89</v>
      </c>
      <c r="E23" s="99" t="s">
        <v>90</v>
      </c>
      <c r="F23" s="99" t="s">
        <v>91</v>
      </c>
      <c r="G23" s="99" t="s">
        <v>92</v>
      </c>
    </row>
    <row r="24" spans="1:7" ht="15.75">
      <c r="A24" s="100" t="s">
        <v>17</v>
      </c>
      <c r="B24" s="113" t="s">
        <v>58</v>
      </c>
      <c r="C24" s="3"/>
      <c r="D24" s="3">
        <v>8</v>
      </c>
      <c r="E24" s="3"/>
      <c r="F24" s="3"/>
      <c r="G24" s="182">
        <v>1</v>
      </c>
    </row>
    <row r="25" spans="1:7" ht="15.75">
      <c r="A25" s="100" t="s">
        <v>18</v>
      </c>
      <c r="B25" s="113" t="s">
        <v>127</v>
      </c>
      <c r="C25" s="3">
        <v>15</v>
      </c>
      <c r="D25" s="3"/>
      <c r="E25" s="3"/>
      <c r="F25" s="3"/>
      <c r="G25" s="182">
        <v>1</v>
      </c>
    </row>
    <row r="26" spans="1:7" ht="15.75">
      <c r="A26" s="100" t="s">
        <v>19</v>
      </c>
      <c r="B26" s="113" t="s">
        <v>54</v>
      </c>
      <c r="C26" s="3"/>
      <c r="D26" s="3">
        <v>15</v>
      </c>
      <c r="E26" s="3">
        <v>30</v>
      </c>
      <c r="F26" s="3">
        <v>15</v>
      </c>
      <c r="G26" s="182">
        <v>4</v>
      </c>
    </row>
    <row r="27" spans="1:7" ht="15.75">
      <c r="A27" s="100" t="s">
        <v>20</v>
      </c>
      <c r="B27" s="113" t="s">
        <v>55</v>
      </c>
      <c r="C27" s="3"/>
      <c r="D27" s="3"/>
      <c r="E27" s="3">
        <v>30</v>
      </c>
      <c r="F27" s="3"/>
      <c r="G27" s="182">
        <v>2</v>
      </c>
    </row>
    <row r="28" spans="1:7" ht="15.75">
      <c r="A28" s="100" t="s">
        <v>21</v>
      </c>
      <c r="B28" s="113" t="s">
        <v>137</v>
      </c>
      <c r="C28" s="3"/>
      <c r="D28" s="3"/>
      <c r="E28" s="3"/>
      <c r="F28" s="3">
        <v>15</v>
      </c>
      <c r="G28" s="182">
        <v>2</v>
      </c>
    </row>
    <row r="29" spans="1:7" ht="15.75">
      <c r="A29" s="100" t="s">
        <v>30</v>
      </c>
      <c r="B29" s="188" t="s">
        <v>143</v>
      </c>
      <c r="C29" s="189">
        <v>15</v>
      </c>
      <c r="D29" s="3"/>
      <c r="E29" s="3"/>
      <c r="F29" s="3"/>
      <c r="G29" s="182">
        <v>1</v>
      </c>
    </row>
    <row r="30" spans="1:7" ht="15.75">
      <c r="A30" s="100" t="s">
        <v>31</v>
      </c>
      <c r="B30" s="113" t="s">
        <v>57</v>
      </c>
      <c r="C30" s="3">
        <v>45</v>
      </c>
      <c r="D30" s="3"/>
      <c r="E30" s="3">
        <v>15</v>
      </c>
      <c r="F30" s="3"/>
      <c r="G30" s="182">
        <v>12</v>
      </c>
    </row>
    <row r="31" spans="1:7" ht="15.75">
      <c r="A31" s="100"/>
      <c r="B31" s="183" t="s">
        <v>124</v>
      </c>
      <c r="C31" s="157">
        <v>30</v>
      </c>
      <c r="D31" s="157"/>
      <c r="E31" s="157">
        <v>15</v>
      </c>
      <c r="F31" s="157"/>
      <c r="G31" s="182">
        <v>8</v>
      </c>
    </row>
    <row r="32" spans="1:7" ht="15.75">
      <c r="A32" s="100"/>
      <c r="B32" s="118" t="s">
        <v>115</v>
      </c>
      <c r="C32" s="391">
        <v>15</v>
      </c>
      <c r="D32" s="3"/>
      <c r="E32" s="3"/>
      <c r="F32" s="3"/>
      <c r="G32" s="408">
        <v>4</v>
      </c>
    </row>
    <row r="33" spans="1:7" ht="15.75">
      <c r="A33" s="100"/>
      <c r="B33" s="118" t="s">
        <v>113</v>
      </c>
      <c r="C33" s="392"/>
      <c r="D33" s="3"/>
      <c r="E33" s="3"/>
      <c r="F33" s="3"/>
      <c r="G33" s="409"/>
    </row>
    <row r="34" spans="1:7" ht="15.75">
      <c r="A34" s="100"/>
      <c r="B34" s="119" t="s">
        <v>114</v>
      </c>
      <c r="C34" s="393"/>
      <c r="D34" s="3"/>
      <c r="E34" s="3"/>
      <c r="F34" s="3"/>
      <c r="G34" s="410"/>
    </row>
    <row r="35" spans="1:7" ht="15.75">
      <c r="A35" s="100" t="s">
        <v>32</v>
      </c>
      <c r="B35" s="113" t="s">
        <v>132</v>
      </c>
      <c r="C35" s="187">
        <v>30</v>
      </c>
      <c r="D35" s="3"/>
      <c r="E35" s="3"/>
      <c r="F35" s="3"/>
      <c r="G35" s="182">
        <v>7</v>
      </c>
    </row>
    <row r="36" spans="1:7" ht="15.75">
      <c r="A36" s="100"/>
      <c r="B36" s="184" t="s">
        <v>130</v>
      </c>
      <c r="C36" s="204">
        <v>30</v>
      </c>
      <c r="D36" s="157"/>
      <c r="E36" s="157"/>
      <c r="F36" s="157"/>
      <c r="G36" s="182">
        <v>7</v>
      </c>
    </row>
    <row r="37" spans="1:7" ht="12.75">
      <c r="A37" s="98"/>
      <c r="B37" s="101" t="s">
        <v>93</v>
      </c>
      <c r="C37" s="99">
        <f>SUM(C24,C25,C26,C27,C28,C29,C30,C35)</f>
        <v>105</v>
      </c>
      <c r="D37" s="99">
        <f>SUM(D24,D25,D26,D27,D28,D29,D30,D35)</f>
        <v>23</v>
      </c>
      <c r="E37" s="99">
        <f>SUM(E24,E25,E26,E27,E28,E29,E30,E35)</f>
        <v>75</v>
      </c>
      <c r="F37" s="99">
        <f>SUM(F24,F25,F26,F27,F28,F29,F30,F35)</f>
        <v>30</v>
      </c>
      <c r="G37" s="99">
        <f>SUM(G24,G25,G26,G27,G28,G29,G30,G35)</f>
        <v>30</v>
      </c>
    </row>
    <row r="38" spans="1:7" ht="12.75">
      <c r="A38" s="98"/>
      <c r="B38" s="98"/>
      <c r="C38" s="411">
        <f>SUM(C37:F37)+C35</f>
        <v>263</v>
      </c>
      <c r="D38" s="411"/>
      <c r="E38" s="411"/>
      <c r="F38" s="411"/>
      <c r="G38" s="99"/>
    </row>
    <row r="39" spans="1:7" ht="12.75">
      <c r="A39" s="98" t="s">
        <v>86</v>
      </c>
      <c r="B39" s="98" t="s">
        <v>94</v>
      </c>
      <c r="C39" s="99" t="s">
        <v>88</v>
      </c>
      <c r="D39" s="99" t="s">
        <v>89</v>
      </c>
      <c r="E39" s="99" t="s">
        <v>90</v>
      </c>
      <c r="F39" s="99" t="s">
        <v>91</v>
      </c>
      <c r="G39" s="99" t="s">
        <v>92</v>
      </c>
    </row>
    <row r="40" spans="1:7" ht="15.75">
      <c r="A40" s="98" t="s">
        <v>17</v>
      </c>
      <c r="B40" s="113" t="s">
        <v>138</v>
      </c>
      <c r="C40" s="187">
        <v>15</v>
      </c>
      <c r="D40" s="3"/>
      <c r="E40" s="3">
        <v>15</v>
      </c>
      <c r="F40" s="3"/>
      <c r="G40" s="207">
        <v>5</v>
      </c>
    </row>
    <row r="41" spans="1:7" ht="15.75" hidden="1">
      <c r="A41" s="98" t="s">
        <v>18</v>
      </c>
      <c r="B41" s="185" t="s">
        <v>73</v>
      </c>
      <c r="C41" s="3"/>
      <c r="D41" s="3"/>
      <c r="E41" s="3"/>
      <c r="F41" s="3"/>
      <c r="G41" s="182">
        <v>0</v>
      </c>
    </row>
    <row r="42" spans="1:7" ht="15.75">
      <c r="A42" s="3"/>
      <c r="B42" s="113" t="s">
        <v>133</v>
      </c>
      <c r="C42" s="187">
        <v>45</v>
      </c>
      <c r="D42" s="3"/>
      <c r="E42" s="3">
        <v>15</v>
      </c>
      <c r="F42" s="3"/>
      <c r="G42" s="208">
        <v>8</v>
      </c>
    </row>
    <row r="43" spans="1:7" ht="15.75">
      <c r="A43" s="3" t="s">
        <v>18</v>
      </c>
      <c r="B43" s="183" t="s">
        <v>125</v>
      </c>
      <c r="C43" s="157">
        <v>30</v>
      </c>
      <c r="D43" s="157"/>
      <c r="E43" s="157">
        <v>15</v>
      </c>
      <c r="F43" s="157"/>
      <c r="G43" s="182">
        <v>5</v>
      </c>
    </row>
    <row r="44" spans="1:7" ht="15.75">
      <c r="A44" s="391" t="s">
        <v>19</v>
      </c>
      <c r="B44" s="118" t="s">
        <v>116</v>
      </c>
      <c r="C44" s="391">
        <v>15</v>
      </c>
      <c r="D44" s="3"/>
      <c r="E44" s="3"/>
      <c r="F44" s="3"/>
      <c r="G44" s="408">
        <v>3</v>
      </c>
    </row>
    <row r="45" spans="1:7" ht="15.75">
      <c r="A45" s="392"/>
      <c r="B45" s="118" t="s">
        <v>117</v>
      </c>
      <c r="C45" s="392"/>
      <c r="D45" s="3"/>
      <c r="E45" s="3"/>
      <c r="F45" s="3"/>
      <c r="G45" s="409"/>
    </row>
    <row r="46" spans="1:7" ht="15.75">
      <c r="A46" s="393"/>
      <c r="B46" s="186" t="s">
        <v>118</v>
      </c>
      <c r="C46" s="393"/>
      <c r="D46" s="3"/>
      <c r="E46" s="3"/>
      <c r="F46" s="3"/>
      <c r="G46" s="410"/>
    </row>
    <row r="47" spans="1:7" ht="15.75">
      <c r="A47" s="3"/>
      <c r="B47" s="113" t="s">
        <v>132</v>
      </c>
      <c r="C47" s="3"/>
      <c r="D47" s="3"/>
      <c r="E47" s="3">
        <v>30</v>
      </c>
      <c r="F47" s="3"/>
      <c r="G47" s="208">
        <v>4</v>
      </c>
    </row>
    <row r="48" spans="1:7" ht="15.75">
      <c r="A48" s="3" t="s">
        <v>20</v>
      </c>
      <c r="B48" s="184" t="s">
        <v>130</v>
      </c>
      <c r="C48" s="157"/>
      <c r="D48" s="157"/>
      <c r="E48" s="157">
        <v>15</v>
      </c>
      <c r="F48" s="157"/>
      <c r="G48" s="182">
        <v>3</v>
      </c>
    </row>
    <row r="49" spans="1:7" ht="15.75">
      <c r="A49" s="391" t="s">
        <v>21</v>
      </c>
      <c r="B49" s="118" t="s">
        <v>119</v>
      </c>
      <c r="C49" s="3"/>
      <c r="D49" s="3"/>
      <c r="E49" s="391">
        <v>15</v>
      </c>
      <c r="F49" s="3"/>
      <c r="G49" s="408">
        <v>1</v>
      </c>
    </row>
    <row r="50" spans="1:7" ht="15.75">
      <c r="A50" s="393"/>
      <c r="B50" s="118" t="s">
        <v>120</v>
      </c>
      <c r="C50" s="3"/>
      <c r="D50" s="3"/>
      <c r="E50" s="393"/>
      <c r="F50" s="3"/>
      <c r="G50" s="410"/>
    </row>
    <row r="51" spans="1:7" ht="15.75">
      <c r="A51" s="3"/>
      <c r="B51" s="113" t="s">
        <v>134</v>
      </c>
      <c r="C51" s="187">
        <v>30</v>
      </c>
      <c r="D51" s="3"/>
      <c r="E51" s="3">
        <v>15</v>
      </c>
      <c r="F51" s="3"/>
      <c r="G51" s="208">
        <v>5</v>
      </c>
    </row>
    <row r="52" spans="1:7" ht="15.75">
      <c r="A52" s="3" t="s">
        <v>30</v>
      </c>
      <c r="B52" s="183" t="s">
        <v>129</v>
      </c>
      <c r="C52" s="157">
        <v>15</v>
      </c>
      <c r="D52" s="157"/>
      <c r="E52" s="157">
        <v>15</v>
      </c>
      <c r="F52" s="157"/>
      <c r="G52" s="209">
        <v>4</v>
      </c>
    </row>
    <row r="53" spans="1:7" ht="15.75">
      <c r="A53" s="391" t="s">
        <v>31</v>
      </c>
      <c r="B53" s="118" t="s">
        <v>121</v>
      </c>
      <c r="C53" s="391">
        <v>15</v>
      </c>
      <c r="D53" s="3"/>
      <c r="E53" s="3"/>
      <c r="F53" s="3"/>
      <c r="G53" s="408">
        <v>1</v>
      </c>
    </row>
    <row r="54" spans="1:7" ht="15.75">
      <c r="A54" s="393"/>
      <c r="B54" s="118" t="s">
        <v>122</v>
      </c>
      <c r="C54" s="393"/>
      <c r="D54" s="3"/>
      <c r="E54" s="3"/>
      <c r="F54" s="3"/>
      <c r="G54" s="410"/>
    </row>
    <row r="55" spans="1:7" ht="15.75">
      <c r="A55" s="3" t="s">
        <v>32</v>
      </c>
      <c r="B55" s="113" t="s">
        <v>128</v>
      </c>
      <c r="C55" s="3">
        <v>30</v>
      </c>
      <c r="D55" s="3"/>
      <c r="E55" s="3"/>
      <c r="F55" s="3"/>
      <c r="G55" s="207">
        <v>3</v>
      </c>
    </row>
    <row r="56" spans="1:7" ht="15.75">
      <c r="A56" s="3" t="s">
        <v>33</v>
      </c>
      <c r="B56" s="113" t="s">
        <v>77</v>
      </c>
      <c r="C56" s="3"/>
      <c r="D56" s="3"/>
      <c r="E56" s="3"/>
      <c r="F56" s="3">
        <v>30</v>
      </c>
      <c r="G56" s="207">
        <v>4</v>
      </c>
    </row>
    <row r="57" spans="1:7" ht="15.75">
      <c r="A57" s="3" t="s">
        <v>162</v>
      </c>
      <c r="B57" s="113" t="s">
        <v>52</v>
      </c>
      <c r="C57" s="3"/>
      <c r="D57" s="3"/>
      <c r="E57" s="3"/>
      <c r="F57" s="3">
        <v>15</v>
      </c>
      <c r="G57" s="207">
        <v>1</v>
      </c>
    </row>
    <row r="58" spans="1:7" ht="12.75">
      <c r="A58" s="98"/>
      <c r="B58" s="101" t="s">
        <v>93</v>
      </c>
      <c r="C58" s="99">
        <f>SUM(C40,C41,C42,C47,C51,C55,C56,C57,)</f>
        <v>120</v>
      </c>
      <c r="D58" s="99">
        <f>SUM(D40,D41,D42,D47,D51,D55,D56,D57,)</f>
        <v>0</v>
      </c>
      <c r="E58" s="99">
        <f>SUM(E40,E41,E42,E47,E51,E55,E56,E57,)</f>
        <v>75</v>
      </c>
      <c r="F58" s="99">
        <f>SUM(F40,F41,F42,F47,F51,F55,F56,F57,)</f>
        <v>45</v>
      </c>
      <c r="G58" s="99">
        <f>SUM(G40,G41,G42,G47,G51,G55,G56,G57,)</f>
        <v>30</v>
      </c>
    </row>
    <row r="59" spans="1:7" ht="12.75">
      <c r="A59" s="98"/>
      <c r="B59" s="98"/>
      <c r="C59" s="411">
        <f>SUM(C58:F58)</f>
        <v>240</v>
      </c>
      <c r="D59" s="411"/>
      <c r="E59" s="411"/>
      <c r="F59" s="411"/>
      <c r="G59" s="99"/>
    </row>
    <row r="60" spans="1:7" ht="12.75">
      <c r="A60" s="98" t="s">
        <v>86</v>
      </c>
      <c r="B60" s="102" t="s">
        <v>139</v>
      </c>
      <c r="C60" s="99" t="s">
        <v>88</v>
      </c>
      <c r="D60" s="99" t="s">
        <v>89</v>
      </c>
      <c r="E60" s="99" t="s">
        <v>90</v>
      </c>
      <c r="F60" s="99" t="s">
        <v>91</v>
      </c>
      <c r="G60" s="99" t="s">
        <v>92</v>
      </c>
    </row>
    <row r="61" spans="1:7" ht="15.75">
      <c r="A61" s="100" t="s">
        <v>17</v>
      </c>
      <c r="B61" s="206" t="s">
        <v>73</v>
      </c>
      <c r="C61" s="3"/>
      <c r="D61" s="3"/>
      <c r="E61" s="79"/>
      <c r="F61" s="79"/>
      <c r="G61" s="182">
        <v>20</v>
      </c>
    </row>
    <row r="62" spans="1:7" ht="15.75">
      <c r="A62" s="100"/>
      <c r="B62" s="113" t="s">
        <v>133</v>
      </c>
      <c r="C62" s="3"/>
      <c r="D62" s="3"/>
      <c r="E62" s="3">
        <v>30</v>
      </c>
      <c r="F62" s="3"/>
      <c r="G62" s="182">
        <v>2</v>
      </c>
    </row>
    <row r="63" spans="1:7" ht="15.75">
      <c r="A63" s="100" t="s">
        <v>18</v>
      </c>
      <c r="B63" s="190" t="s">
        <v>125</v>
      </c>
      <c r="C63" s="191"/>
      <c r="D63" s="191"/>
      <c r="E63" s="191">
        <v>15</v>
      </c>
      <c r="F63" s="191"/>
      <c r="G63" s="192">
        <v>1</v>
      </c>
    </row>
    <row r="64" spans="1:7" ht="15.75">
      <c r="A64" s="413" t="s">
        <v>19</v>
      </c>
      <c r="B64" s="193" t="s">
        <v>153</v>
      </c>
      <c r="C64" s="191"/>
      <c r="D64" s="191"/>
      <c r="E64" s="402">
        <v>15</v>
      </c>
      <c r="F64" s="191"/>
      <c r="G64" s="405">
        <v>1</v>
      </c>
    </row>
    <row r="65" spans="1:7" ht="15.75">
      <c r="A65" s="414"/>
      <c r="B65" s="193" t="s">
        <v>154</v>
      </c>
      <c r="C65" s="191"/>
      <c r="D65" s="191"/>
      <c r="E65" s="403"/>
      <c r="F65" s="191"/>
      <c r="G65" s="406"/>
    </row>
    <row r="66" spans="1:7" ht="15.75">
      <c r="A66" s="415"/>
      <c r="B66" s="205" t="s">
        <v>161</v>
      </c>
      <c r="C66" s="191"/>
      <c r="D66" s="191"/>
      <c r="E66" s="404"/>
      <c r="F66" s="191"/>
      <c r="G66" s="407"/>
    </row>
    <row r="67" spans="1:7" ht="15.75">
      <c r="A67" s="100" t="s">
        <v>20</v>
      </c>
      <c r="B67" s="113" t="s">
        <v>128</v>
      </c>
      <c r="C67" s="3"/>
      <c r="D67" s="3"/>
      <c r="E67" s="3">
        <v>45</v>
      </c>
      <c r="F67" s="3"/>
      <c r="G67" s="182">
        <v>3</v>
      </c>
    </row>
    <row r="68" spans="1:7" ht="15.75">
      <c r="A68" s="100" t="s">
        <v>21</v>
      </c>
      <c r="B68" s="113" t="s">
        <v>77</v>
      </c>
      <c r="C68" s="3"/>
      <c r="D68" s="3"/>
      <c r="E68" s="3"/>
      <c r="F68" s="3">
        <v>45</v>
      </c>
      <c r="G68" s="182">
        <v>3</v>
      </c>
    </row>
    <row r="69" spans="1:7" ht="15.75">
      <c r="A69" s="100" t="s">
        <v>30</v>
      </c>
      <c r="B69" s="113" t="s">
        <v>52</v>
      </c>
      <c r="C69" s="3"/>
      <c r="D69" s="3"/>
      <c r="E69" s="3"/>
      <c r="F69" s="3">
        <v>15</v>
      </c>
      <c r="G69" s="182">
        <v>2</v>
      </c>
    </row>
    <row r="70" spans="1:7" ht="12.75">
      <c r="A70" s="98"/>
      <c r="B70" s="101" t="s">
        <v>93</v>
      </c>
      <c r="C70" s="99">
        <f>SUM(C61,C62,C67,C68,C69,)</f>
        <v>0</v>
      </c>
      <c r="D70" s="99">
        <f>SUM(D61,D62,D67,D68,D69,)</f>
        <v>0</v>
      </c>
      <c r="E70" s="99">
        <f>SUM(E61,E62,E67,E68,E69,)</f>
        <v>75</v>
      </c>
      <c r="F70" s="99">
        <f>SUM(F61,F62,F67,F68,F69,)</f>
        <v>60</v>
      </c>
      <c r="G70" s="99">
        <f>SUM(G61,G62,G67,G68,G69,)</f>
        <v>30</v>
      </c>
    </row>
    <row r="71" spans="1:7" ht="12.75">
      <c r="A71" s="98"/>
      <c r="B71" s="98"/>
      <c r="C71" s="411">
        <f>SUM(C70:F70)</f>
        <v>135</v>
      </c>
      <c r="D71" s="411"/>
      <c r="E71" s="411"/>
      <c r="F71" s="411"/>
      <c r="G71" s="99"/>
    </row>
    <row r="72" spans="1:7" ht="12.75">
      <c r="A72" s="98" t="s">
        <v>86</v>
      </c>
      <c r="B72" s="102" t="s">
        <v>141</v>
      </c>
      <c r="C72" s="99" t="s">
        <v>88</v>
      </c>
      <c r="D72" s="99" t="s">
        <v>89</v>
      </c>
      <c r="E72" s="99" t="s">
        <v>90</v>
      </c>
      <c r="F72" s="99" t="s">
        <v>91</v>
      </c>
      <c r="G72" s="99" t="s">
        <v>92</v>
      </c>
    </row>
    <row r="73" spans="1:7" ht="15.75">
      <c r="A73" s="100" t="s">
        <v>17</v>
      </c>
      <c r="B73" s="113" t="s">
        <v>58</v>
      </c>
      <c r="C73" s="3"/>
      <c r="D73" s="3">
        <v>8</v>
      </c>
      <c r="E73" s="3"/>
      <c r="F73" s="3"/>
      <c r="G73" s="182">
        <v>1</v>
      </c>
    </row>
    <row r="74" spans="1:7" ht="15.75">
      <c r="A74" s="100" t="s">
        <v>18</v>
      </c>
      <c r="B74" s="113" t="s">
        <v>127</v>
      </c>
      <c r="C74" s="3">
        <v>15</v>
      </c>
      <c r="D74" s="3"/>
      <c r="E74" s="3"/>
      <c r="F74" s="3"/>
      <c r="G74" s="182">
        <v>1</v>
      </c>
    </row>
    <row r="75" spans="1:7" ht="15.75">
      <c r="A75" s="100" t="s">
        <v>19</v>
      </c>
      <c r="B75" s="113" t="s">
        <v>54</v>
      </c>
      <c r="C75" s="3"/>
      <c r="D75" s="3">
        <v>15</v>
      </c>
      <c r="E75" s="3">
        <v>30</v>
      </c>
      <c r="F75" s="3">
        <v>15</v>
      </c>
      <c r="G75" s="182">
        <v>4</v>
      </c>
    </row>
    <row r="76" spans="1:8" ht="15.75">
      <c r="A76" s="100" t="s">
        <v>20</v>
      </c>
      <c r="B76" s="113" t="s">
        <v>55</v>
      </c>
      <c r="C76" s="3"/>
      <c r="D76" s="3"/>
      <c r="E76" s="3">
        <v>30</v>
      </c>
      <c r="F76" s="3"/>
      <c r="G76" s="182">
        <v>2</v>
      </c>
      <c r="H76" s="115"/>
    </row>
    <row r="77" spans="1:8" ht="15.75">
      <c r="A77" s="100" t="s">
        <v>21</v>
      </c>
      <c r="B77" s="113" t="s">
        <v>137</v>
      </c>
      <c r="C77" s="3"/>
      <c r="D77" s="3"/>
      <c r="E77" s="3"/>
      <c r="F77" s="3">
        <v>15</v>
      </c>
      <c r="G77" s="182">
        <v>2</v>
      </c>
      <c r="H77" s="115"/>
    </row>
    <row r="78" spans="1:8" ht="15.75">
      <c r="A78" s="100" t="s">
        <v>30</v>
      </c>
      <c r="B78" s="114" t="s">
        <v>143</v>
      </c>
      <c r="C78" s="3">
        <v>15</v>
      </c>
      <c r="D78" s="3"/>
      <c r="E78" s="3"/>
      <c r="F78" s="3"/>
      <c r="G78" s="182">
        <v>1</v>
      </c>
      <c r="H78" s="115"/>
    </row>
    <row r="79" spans="1:8" ht="15.75">
      <c r="A79" s="100" t="s">
        <v>31</v>
      </c>
      <c r="B79" s="113" t="s">
        <v>50</v>
      </c>
      <c r="C79" s="187">
        <v>45</v>
      </c>
      <c r="D79" s="3"/>
      <c r="E79" s="3">
        <v>15</v>
      </c>
      <c r="F79" s="3"/>
      <c r="G79" s="182">
        <v>6</v>
      </c>
      <c r="H79" s="115"/>
    </row>
    <row r="80" spans="1:8" ht="15.75">
      <c r="A80" s="100" t="s">
        <v>32</v>
      </c>
      <c r="B80" s="113" t="s">
        <v>51</v>
      </c>
      <c r="C80" s="187">
        <v>30</v>
      </c>
      <c r="D80" s="3"/>
      <c r="E80" s="3"/>
      <c r="F80" s="3">
        <v>15</v>
      </c>
      <c r="G80" s="182">
        <v>7</v>
      </c>
      <c r="H80" s="115"/>
    </row>
    <row r="81" spans="1:8" ht="15.75">
      <c r="A81" s="100" t="s">
        <v>33</v>
      </c>
      <c r="B81" s="113" t="s">
        <v>53</v>
      </c>
      <c r="C81" s="3">
        <v>30</v>
      </c>
      <c r="D81" s="3"/>
      <c r="E81" s="3"/>
      <c r="F81" s="3"/>
      <c r="G81" s="182">
        <v>6</v>
      </c>
      <c r="H81" s="115"/>
    </row>
    <row r="82" spans="1:7" ht="12.75">
      <c r="A82" s="98"/>
      <c r="B82" s="101" t="s">
        <v>93</v>
      </c>
      <c r="C82" s="99">
        <f>SUM(C73:C81)</f>
        <v>135</v>
      </c>
      <c r="D82" s="99">
        <f>SUM(D73:D81)</f>
        <v>23</v>
      </c>
      <c r="E82" s="99">
        <f>SUM(E73:E81)</f>
        <v>75</v>
      </c>
      <c r="F82" s="99">
        <f>SUM(F73:F81)</f>
        <v>45</v>
      </c>
      <c r="G82" s="99">
        <f>SUM(G73:G81)</f>
        <v>30</v>
      </c>
    </row>
    <row r="83" spans="1:7" ht="12.75">
      <c r="A83" s="98"/>
      <c r="B83" s="98"/>
      <c r="C83" s="411">
        <f>SUM(C82:F82)</f>
        <v>278</v>
      </c>
      <c r="D83" s="411"/>
      <c r="E83" s="411"/>
      <c r="F83" s="411"/>
      <c r="G83" s="99"/>
    </row>
    <row r="84" spans="1:7" ht="12.75">
      <c r="A84" s="98" t="s">
        <v>86</v>
      </c>
      <c r="B84" s="98" t="s">
        <v>142</v>
      </c>
      <c r="C84" s="99" t="s">
        <v>88</v>
      </c>
      <c r="D84" s="99" t="s">
        <v>89</v>
      </c>
      <c r="E84" s="99" t="s">
        <v>90</v>
      </c>
      <c r="F84" s="99" t="s">
        <v>91</v>
      </c>
      <c r="G84" s="99" t="s">
        <v>92</v>
      </c>
    </row>
    <row r="85" spans="1:7" ht="15.75">
      <c r="A85" s="98" t="s">
        <v>17</v>
      </c>
      <c r="B85" s="113" t="s">
        <v>138</v>
      </c>
      <c r="C85" s="187">
        <v>15</v>
      </c>
      <c r="D85" s="3"/>
      <c r="E85" s="3">
        <v>15</v>
      </c>
      <c r="F85" s="3"/>
      <c r="G85" s="182">
        <v>5</v>
      </c>
    </row>
    <row r="86" spans="1:7" ht="15.75">
      <c r="A86" s="98" t="s">
        <v>18</v>
      </c>
      <c r="B86" s="113" t="s">
        <v>56</v>
      </c>
      <c r="C86" s="3">
        <v>15</v>
      </c>
      <c r="D86" s="3"/>
      <c r="E86" s="3">
        <v>15</v>
      </c>
      <c r="F86" s="3">
        <v>15</v>
      </c>
      <c r="G86" s="182">
        <v>8</v>
      </c>
    </row>
    <row r="87" spans="1:7" ht="15.75">
      <c r="A87" s="98" t="s">
        <v>19</v>
      </c>
      <c r="B87" s="113" t="s">
        <v>50</v>
      </c>
      <c r="C87" s="3"/>
      <c r="D87" s="3"/>
      <c r="E87" s="3">
        <v>15</v>
      </c>
      <c r="F87" s="3"/>
      <c r="G87" s="182">
        <v>4</v>
      </c>
    </row>
    <row r="88" spans="1:7" ht="15.75">
      <c r="A88" s="98" t="s">
        <v>20</v>
      </c>
      <c r="B88" s="113" t="s">
        <v>53</v>
      </c>
      <c r="C88" s="187">
        <v>30</v>
      </c>
      <c r="D88" s="3">
        <v>15</v>
      </c>
      <c r="E88" s="3"/>
      <c r="F88" s="3"/>
      <c r="G88" s="182">
        <v>5</v>
      </c>
    </row>
    <row r="89" spans="1:7" ht="15.75">
      <c r="A89" s="98" t="s">
        <v>21</v>
      </c>
      <c r="B89" s="113" t="s">
        <v>128</v>
      </c>
      <c r="C89" s="3">
        <v>30</v>
      </c>
      <c r="D89" s="3"/>
      <c r="E89" s="3"/>
      <c r="F89" s="3"/>
      <c r="G89" s="182">
        <v>3</v>
      </c>
    </row>
    <row r="90" spans="1:7" ht="15.75">
      <c r="A90" s="98" t="s">
        <v>30</v>
      </c>
      <c r="B90" s="113" t="s">
        <v>77</v>
      </c>
      <c r="C90" s="3"/>
      <c r="D90" s="3"/>
      <c r="E90" s="3"/>
      <c r="F90" s="3">
        <v>30</v>
      </c>
      <c r="G90" s="182">
        <v>4</v>
      </c>
    </row>
    <row r="91" spans="1:7" ht="15.75">
      <c r="A91" s="98" t="s">
        <v>31</v>
      </c>
      <c r="B91" s="113" t="s">
        <v>52</v>
      </c>
      <c r="C91" s="3"/>
      <c r="D91" s="3"/>
      <c r="E91" s="3"/>
      <c r="F91" s="3">
        <v>15</v>
      </c>
      <c r="G91" s="182">
        <v>1</v>
      </c>
    </row>
    <row r="92" spans="1:7" ht="12.75">
      <c r="A92" s="98"/>
      <c r="B92" s="101" t="s">
        <v>93</v>
      </c>
      <c r="C92" s="99">
        <f>SUM(C85:C91)</f>
        <v>90</v>
      </c>
      <c r="D92" s="99">
        <f>SUM(D85:D91)</f>
        <v>15</v>
      </c>
      <c r="E92" s="99">
        <f>SUM(E85:E91)</f>
        <v>45</v>
      </c>
      <c r="F92" s="99">
        <f>SUM(F85:F91)</f>
        <v>60</v>
      </c>
      <c r="G92" s="99">
        <f>SUM(G85:G91)</f>
        <v>30</v>
      </c>
    </row>
    <row r="93" spans="1:7" ht="12.75">
      <c r="A93" s="98"/>
      <c r="B93" s="98"/>
      <c r="C93" s="411">
        <f>SUM(C92:F92)</f>
        <v>210</v>
      </c>
      <c r="D93" s="411"/>
      <c r="E93" s="411"/>
      <c r="F93" s="411"/>
      <c r="G93" s="99"/>
    </row>
    <row r="94" spans="1:7" ht="12.75">
      <c r="A94" s="98" t="s">
        <v>86</v>
      </c>
      <c r="B94" s="102" t="s">
        <v>140</v>
      </c>
      <c r="C94" s="99" t="s">
        <v>88</v>
      </c>
      <c r="D94" s="99" t="s">
        <v>89</v>
      </c>
      <c r="E94" s="99" t="s">
        <v>90</v>
      </c>
      <c r="F94" s="99" t="s">
        <v>91</v>
      </c>
      <c r="G94" s="99" t="s">
        <v>92</v>
      </c>
    </row>
    <row r="95" spans="1:7" ht="15.75">
      <c r="A95" s="100" t="s">
        <v>17</v>
      </c>
      <c r="B95" s="185" t="s">
        <v>73</v>
      </c>
      <c r="C95" s="3"/>
      <c r="D95" s="3"/>
      <c r="E95" s="79"/>
      <c r="F95" s="79"/>
      <c r="G95" s="182">
        <v>20</v>
      </c>
    </row>
    <row r="96" spans="1:7" ht="15.75">
      <c r="A96" s="100" t="s">
        <v>18</v>
      </c>
      <c r="B96" s="113" t="s">
        <v>53</v>
      </c>
      <c r="C96" s="3"/>
      <c r="D96" s="3"/>
      <c r="E96" s="3">
        <v>15</v>
      </c>
      <c r="F96" s="3"/>
      <c r="G96" s="182">
        <v>2</v>
      </c>
    </row>
    <row r="97" spans="1:7" ht="15.75">
      <c r="A97" s="100" t="s">
        <v>19</v>
      </c>
      <c r="B97" s="113" t="s">
        <v>128</v>
      </c>
      <c r="C97" s="3"/>
      <c r="D97" s="3"/>
      <c r="E97" s="3">
        <v>45</v>
      </c>
      <c r="F97" s="3"/>
      <c r="G97" s="182">
        <v>3</v>
      </c>
    </row>
    <row r="98" spans="1:7" ht="15.75">
      <c r="A98" s="100" t="s">
        <v>20</v>
      </c>
      <c r="B98" s="113" t="s">
        <v>77</v>
      </c>
      <c r="C98" s="3"/>
      <c r="D98" s="3"/>
      <c r="E98" s="3"/>
      <c r="F98" s="3">
        <v>45</v>
      </c>
      <c r="G98" s="182">
        <v>3</v>
      </c>
    </row>
    <row r="99" spans="1:7" ht="15.75">
      <c r="A99" s="100" t="s">
        <v>21</v>
      </c>
      <c r="B99" s="113" t="s">
        <v>52</v>
      </c>
      <c r="C99" s="3"/>
      <c r="D99" s="3"/>
      <c r="E99" s="3"/>
      <c r="F99" s="3">
        <v>15</v>
      </c>
      <c r="G99" s="182">
        <v>2</v>
      </c>
    </row>
    <row r="100" spans="1:7" ht="12.75">
      <c r="A100" s="98"/>
      <c r="B100" s="101" t="s">
        <v>93</v>
      </c>
      <c r="C100" s="99">
        <f>SUM(C95:C99)</f>
        <v>0</v>
      </c>
      <c r="D100" s="99">
        <f>SUM(D95:D99)</f>
        <v>0</v>
      </c>
      <c r="E100" s="99">
        <f>SUM(E95:E99)</f>
        <v>60</v>
      </c>
      <c r="F100" s="99">
        <f>SUM(F95:F99)</f>
        <v>60</v>
      </c>
      <c r="G100" s="99">
        <f>SUM(G95:G99)</f>
        <v>30</v>
      </c>
    </row>
    <row r="101" spans="1:7" ht="12.75">
      <c r="A101" s="98"/>
      <c r="B101" s="98"/>
      <c r="C101" s="411">
        <f>SUM(C100:F100)</f>
        <v>120</v>
      </c>
      <c r="D101" s="411"/>
      <c r="E101" s="411"/>
      <c r="F101" s="411"/>
      <c r="G101" s="99"/>
    </row>
  </sheetData>
  <sheetProtection/>
  <mergeCells count="22">
    <mergeCell ref="A64:A66"/>
    <mergeCell ref="A53:A54"/>
    <mergeCell ref="A49:A50"/>
    <mergeCell ref="A44:A46"/>
    <mergeCell ref="C44:C46"/>
    <mergeCell ref="C1:G1"/>
    <mergeCell ref="C22:F22"/>
    <mergeCell ref="C38:F38"/>
    <mergeCell ref="C59:F59"/>
    <mergeCell ref="C71:F71"/>
    <mergeCell ref="E49:E50"/>
    <mergeCell ref="G53:G54"/>
    <mergeCell ref="C32:C34"/>
    <mergeCell ref="G32:G34"/>
    <mergeCell ref="C53:C54"/>
    <mergeCell ref="E64:E66"/>
    <mergeCell ref="G64:G66"/>
    <mergeCell ref="G44:G46"/>
    <mergeCell ref="G49:G50"/>
    <mergeCell ref="C101:F101"/>
    <mergeCell ref="C83:F83"/>
    <mergeCell ref="C93:F9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3" r:id="rId2"/>
  <rowBreaks count="1" manualBreakCount="1">
    <brk id="7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2014-03-19T11:16:07Z</cp:lastPrinted>
  <dcterms:created xsi:type="dcterms:W3CDTF">2005-11-04T08:43:51Z</dcterms:created>
  <dcterms:modified xsi:type="dcterms:W3CDTF">2014-04-14T12:20:28Z</dcterms:modified>
  <cp:category/>
  <cp:version/>
  <cp:contentType/>
  <cp:contentStatus/>
</cp:coreProperties>
</file>