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915" windowWidth="12120" windowHeight="5835" activeTab="0"/>
  </bookViews>
  <sheets>
    <sheet name=" IB SP IV" sheetId="1" r:id="rId1"/>
    <sheet name="ECTS sem" sheetId="2" r:id="rId2"/>
  </sheets>
  <definedNames>
    <definedName name="_xlnm.Print_Area" localSheetId="0">' IB SP IV'!$A$1:$AM$281</definedName>
    <definedName name="_xlnm.Print_Area" localSheetId="1">'ECTS sem'!$A$1:$H$153</definedName>
  </definedNames>
  <calcPr fullCalcOnLoad="1"/>
</workbook>
</file>

<file path=xl/sharedStrings.xml><?xml version="1.0" encoding="utf-8"?>
<sst xmlns="http://schemas.openxmlformats.org/spreadsheetml/2006/main" count="1295" uniqueCount="247">
  <si>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</si>
  <si>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</si>
  <si>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</si>
  <si>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</si>
  <si>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</si>
  <si>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</si>
  <si>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</si>
  <si>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</si>
  <si>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</si>
  <si>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</si>
  <si>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</si>
  <si>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</si>
  <si>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</si>
  <si>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</si>
  <si>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</si>
  <si>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</si>
  <si>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</si>
  <si>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</si>
  <si>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</si>
  <si>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</si>
  <si>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</si>
  <si>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</si>
  <si>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</si>
  <si>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</si>
  <si>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</si>
  <si>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</si>
  <si>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</si>
  <si>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</si>
  <si>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</si>
  <si>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</si>
  <si>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</si>
  <si>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</si>
  <si>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</si>
  <si>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</si>
  <si>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</si>
  <si>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</si>
  <si>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</si>
  <si>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</si>
  <si>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</si>
  <si>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</si>
  <si>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</si>
  <si>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</si>
  <si>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</si>
  <si>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</si>
  <si>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</si>
  <si>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</si>
  <si>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</si>
  <si>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</si>
  <si>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</si>
  <si>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</si>
  <si>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</si>
  <si>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</si>
  <si>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ARKUSZ 2</t>
  </si>
  <si>
    <t>ROZKŁAD  ZAJĘĆ  w SEMESTRZE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</si>
  <si>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</si>
  <si>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</si>
  <si>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</si>
  <si>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</si>
  <si>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</si>
  <si>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</si>
  <si>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</si>
  <si>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</si>
  <si>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</si>
  <si>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>P/S</t>
  </si>
  <si>
    <t xml:space="preserve"> - egzamin</t>
  </si>
  <si>
    <t>pkt. ECTS</t>
  </si>
  <si>
    <t>SUMA</t>
  </si>
  <si>
    <t>Wydział:</t>
  </si>
  <si>
    <t>Kierunek:</t>
  </si>
  <si>
    <t>Specjalność:</t>
  </si>
  <si>
    <t>Forma studiów:</t>
  </si>
  <si>
    <t>FORMA STUDIÓW:</t>
  </si>
  <si>
    <t>POZIOM STUDIÓW:</t>
  </si>
  <si>
    <t>Poziom studiów:</t>
  </si>
  <si>
    <t xml:space="preserve">Obowiązuje od roku akademickiego: </t>
  </si>
  <si>
    <t>Technologia informacyjna</t>
  </si>
  <si>
    <t>11.</t>
  </si>
  <si>
    <t>12.</t>
  </si>
  <si>
    <t>13.</t>
  </si>
  <si>
    <t>14.</t>
  </si>
  <si>
    <t>15.</t>
  </si>
  <si>
    <t>16.</t>
  </si>
  <si>
    <t>17.</t>
  </si>
  <si>
    <t>18.</t>
  </si>
  <si>
    <t>Seminarium dyplomowe</t>
  </si>
  <si>
    <t>D.1.</t>
  </si>
  <si>
    <t>D.2.</t>
  </si>
  <si>
    <t>ARKUSZ 5</t>
  </si>
  <si>
    <t>Wychowanie fizyczne</t>
  </si>
  <si>
    <t>19.</t>
  </si>
  <si>
    <t>20.</t>
  </si>
  <si>
    <t>UNIWERSYTETU TECHNOLOGICZNO-PRZYRODNICZEGO</t>
  </si>
  <si>
    <t>IM. J. i J. ŚNIADECKICH</t>
  </si>
  <si>
    <t>W BYDGOSZCZY</t>
  </si>
  <si>
    <t>INŻYNIERIA BIOMEDYCZNA</t>
  </si>
  <si>
    <t>CM UMK</t>
  </si>
  <si>
    <t>Cyfrowe przetwarzanie sygnałów</t>
  </si>
  <si>
    <t xml:space="preserve">Metody eksperymentalne pomiaru wielkości niemechanicznych </t>
  </si>
  <si>
    <t xml:space="preserve">Fizyczne aspekty uszkodzeń elementów konstrukcyjnych naturalnych </t>
  </si>
  <si>
    <t xml:space="preserve">Diagnostyka maszyn </t>
  </si>
  <si>
    <t xml:space="preserve">Mikroskopowa i cyfrowa analiza obrazu </t>
  </si>
  <si>
    <t xml:space="preserve">Roboty medyczne </t>
  </si>
  <si>
    <t xml:space="preserve">Systemy zarządzania jakością w ochronie zdrowia </t>
  </si>
  <si>
    <t>Akwizycja danych medycznych</t>
  </si>
  <si>
    <t>Zastosowanie sieci komputerowych w medycynie</t>
  </si>
  <si>
    <t>Metody obrazowania w diagnostyce medycznej  - Przetwarzanie danych obrazowych</t>
  </si>
  <si>
    <t>Medyczne systemy doradcze</t>
  </si>
  <si>
    <t>Transmisja i archiwizacja danych medycznych w systemach telemedycyny</t>
  </si>
  <si>
    <t>Ochrona własnosci intelektualnej, BHP i ergonomia</t>
  </si>
  <si>
    <t>WM  UTP</t>
  </si>
  <si>
    <t>WL UMK</t>
  </si>
  <si>
    <t>Elementy diagnostyki laboratoryjnej</t>
  </si>
  <si>
    <t xml:space="preserve">Organizacja i zarzadzanie w medycynie </t>
  </si>
  <si>
    <t>Podstawy kliniczne inżynierii medycznej</t>
  </si>
  <si>
    <t xml:space="preserve">Podstawy prowadzenia prac badawczo-rozwojowych </t>
  </si>
  <si>
    <t>Metody eksperymentalne analizy odkształceń i naprężeń</t>
  </si>
  <si>
    <t>Matematyka, statystystyka i rachunek prawdopodobieństwa</t>
  </si>
  <si>
    <t>Fizyka</t>
  </si>
  <si>
    <t>Chemia</t>
  </si>
  <si>
    <t>Mechanika i wytrzymałość materiałów</t>
  </si>
  <si>
    <t>Materiałoznawstwo</t>
  </si>
  <si>
    <t>Biochemia</t>
  </si>
  <si>
    <t>Biofizyka</t>
  </si>
  <si>
    <t>Języki programowania</t>
  </si>
  <si>
    <t>Grafika komputerowa</t>
  </si>
  <si>
    <t>Metrologia</t>
  </si>
  <si>
    <t>Automatyka i robotyka</t>
  </si>
  <si>
    <t>Sensory i pomiary wielkości nieelektrycznych</t>
  </si>
  <si>
    <t>Techniki obrazowania medycznego</t>
  </si>
  <si>
    <t>Elektroniczna aparatura medyczna</t>
  </si>
  <si>
    <t>Biomateriały</t>
  </si>
  <si>
    <t>Biomechanika inżynierska</t>
  </si>
  <si>
    <t>Implanty i sztuczne narządy</t>
  </si>
  <si>
    <t>Prawne i etyczne aspekty inżynierii biomedycznej</t>
  </si>
  <si>
    <t>Elektrotechnika i elektronika</t>
  </si>
  <si>
    <t>Hydraulika i pneumatyka</t>
  </si>
  <si>
    <t>Zastosowanie inżynierii medycznej w chorobach sercowo-naczyniowych II</t>
  </si>
  <si>
    <t>Zastosowanie inżynierii medycznej w biologicznych układach wymiany II</t>
  </si>
  <si>
    <t>Zastosowanie inżynierii medycznej w układzie ruchowym II</t>
  </si>
  <si>
    <t>WYDZIAŁ INŻYNIERII MECHANICZNEJ</t>
  </si>
  <si>
    <t>STUDIA PIERWSZEGO STOPNIA (3,5-letnie INŻYNIERSKIE)</t>
  </si>
  <si>
    <t xml:space="preserve">we współpracy z </t>
  </si>
  <si>
    <t>21.</t>
  </si>
  <si>
    <t>22.</t>
  </si>
  <si>
    <t>23.</t>
  </si>
  <si>
    <t>24.</t>
  </si>
  <si>
    <t>25.</t>
  </si>
  <si>
    <t>26.</t>
  </si>
  <si>
    <t>27.</t>
  </si>
  <si>
    <t>Podstawy informatyki medycznej</t>
  </si>
  <si>
    <t>PODSUMOWANIE  ARKUSZA  1+2+3+5</t>
  </si>
  <si>
    <t xml:space="preserve">STACJONARNE STUDIA </t>
  </si>
  <si>
    <t>COLLEGIUM MEDICUM IM. LUDWIKA RYDYGIERA W BYDGOSZCZY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</si>
  <si>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</si>
  <si>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</si>
  <si>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</si>
  <si>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</si>
  <si>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</si>
  <si>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</si>
  <si>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</si>
  <si>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</si>
  <si>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</si>
  <si>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</si>
  <si>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</si>
  <si>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</si>
  <si>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SEMESTR VI sp. 1</t>
  </si>
  <si>
    <t>SEMESTR VII sp. 1</t>
  </si>
  <si>
    <t>SEMESTR VI sp. 2</t>
  </si>
  <si>
    <t>SEMESTR VII sp. 2</t>
  </si>
  <si>
    <t>Anatomia i fizjologia człowieka</t>
  </si>
  <si>
    <t>Przedmioty humanistyczne do wyboru: Filozofia</t>
  </si>
  <si>
    <t>Przedmioty humanistyczne do wyboru: Socjologia</t>
  </si>
  <si>
    <t>Zastosowanie inżynierii biomedycznej w chorobach sercowo-naczyniowych</t>
  </si>
  <si>
    <t>Zastosowanie inżynierii biomedycznej w biologicznych układach wymiany</t>
  </si>
  <si>
    <t>Zastosowanie inżynierii biomedycznej w narządach zmysłu</t>
  </si>
  <si>
    <t>Zastosowanie inżynierii biomedycznej w układzie ruchowym</t>
  </si>
  <si>
    <t>Podstawy biologii układów przekazywania sygnałów</t>
  </si>
  <si>
    <t>WYDZIAŁEM  LEKARSKIM</t>
  </si>
  <si>
    <t>UNIWERSYTETU MIKOŁAJA KOPERNIKA W TORUNIU</t>
  </si>
  <si>
    <t>Wspomaganie komputerowe projektowania inżynierskiego</t>
  </si>
  <si>
    <t>SEMESTR V sp. 2</t>
  </si>
  <si>
    <t>1. TECHNICZNY DORADCA MEDYCZNY</t>
  </si>
  <si>
    <t>2. TELEINFORMATYKA MEDYCZNA</t>
  </si>
  <si>
    <t>ocena</t>
  </si>
  <si>
    <t>SEMESTR V sp. 1</t>
  </si>
  <si>
    <t xml:space="preserve">STUDIA PIERWSZEGO STOPNIA </t>
  </si>
  <si>
    <t>(3,5-letnie INŻYNIERSKIE)</t>
  </si>
  <si>
    <t>28.</t>
  </si>
  <si>
    <t xml:space="preserve">Propedeutyka nauk medycznych </t>
  </si>
  <si>
    <t>Propedeutyka nauk medycznych</t>
  </si>
  <si>
    <t>29.</t>
  </si>
  <si>
    <t>Systemy zarządzania jakością w ochronie zdrowia</t>
  </si>
  <si>
    <t>praktyka zawodowa</t>
  </si>
  <si>
    <t>Przygotowanie i złożenie pracy dyplomowej oraz przygotowanie do egzaminu dyplomowego</t>
  </si>
  <si>
    <t>Praktyka zawodowa</t>
  </si>
  <si>
    <t>30.</t>
  </si>
  <si>
    <t>Podstawy konstrukcji urządzeń medycznych</t>
  </si>
  <si>
    <t>PROFIL OGÓLNOAKADEMICKI</t>
  </si>
  <si>
    <t>szkolenie BHP 4 godz.</t>
  </si>
  <si>
    <r>
      <t>Język obcy</t>
    </r>
    <r>
      <rPr>
        <vertAlign val="superscript"/>
        <sz val="12"/>
        <color indexed="8"/>
        <rFont val="Cambria"/>
        <family val="1"/>
      </rPr>
      <t xml:space="preserve"> (4)</t>
    </r>
  </si>
  <si>
    <r>
      <t>Język obcy</t>
    </r>
    <r>
      <rPr>
        <vertAlign val="superscript"/>
        <sz val="12"/>
        <rFont val="Cambria"/>
        <family val="1"/>
      </rPr>
      <t xml:space="preserve"> (4)</t>
    </r>
  </si>
  <si>
    <r>
      <t>Przedmiot obieralny I</t>
    </r>
    <r>
      <rPr>
        <vertAlign val="superscript"/>
        <sz val="12"/>
        <color indexed="8"/>
        <rFont val="Cambria"/>
        <family val="1"/>
      </rPr>
      <t>5)</t>
    </r>
  </si>
  <si>
    <r>
      <t>Przedmiot obieralny II</t>
    </r>
    <r>
      <rPr>
        <vertAlign val="superscript"/>
        <sz val="12"/>
        <color indexed="8"/>
        <rFont val="Cambria"/>
        <family val="1"/>
      </rPr>
      <t>6)</t>
    </r>
  </si>
  <si>
    <r>
      <t xml:space="preserve">sem. </t>
    </r>
    <r>
      <rPr>
        <b/>
        <sz val="11"/>
        <rFont val="Cambria"/>
        <family val="1"/>
      </rPr>
      <t>I</t>
    </r>
  </si>
  <si>
    <r>
      <t>sem.</t>
    </r>
    <r>
      <rPr>
        <b/>
        <sz val="11"/>
        <rFont val="Cambria"/>
        <family val="1"/>
      </rPr>
      <t xml:space="preserve"> II</t>
    </r>
  </si>
  <si>
    <r>
      <t>sem.</t>
    </r>
    <r>
      <rPr>
        <b/>
        <sz val="11"/>
        <rFont val="Cambria"/>
        <family val="1"/>
      </rPr>
      <t xml:space="preserve"> III</t>
    </r>
  </si>
  <si>
    <r>
      <t>sem. I</t>
    </r>
    <r>
      <rPr>
        <b/>
        <sz val="11"/>
        <rFont val="Cambria"/>
        <family val="1"/>
      </rPr>
      <t>V</t>
    </r>
  </si>
  <si>
    <r>
      <t xml:space="preserve">sem. </t>
    </r>
    <r>
      <rPr>
        <b/>
        <sz val="11"/>
        <rFont val="Cambria"/>
        <family val="1"/>
      </rPr>
      <t>V</t>
    </r>
  </si>
  <si>
    <r>
      <t xml:space="preserve">sem. </t>
    </r>
    <r>
      <rPr>
        <b/>
        <sz val="11"/>
        <rFont val="Cambria"/>
        <family val="1"/>
      </rPr>
      <t>VI</t>
    </r>
  </si>
  <si>
    <r>
      <t xml:space="preserve">sem. </t>
    </r>
    <r>
      <rPr>
        <b/>
        <sz val="11"/>
        <rFont val="Cambria"/>
        <family val="1"/>
      </rPr>
      <t>VII</t>
    </r>
  </si>
  <si>
    <r>
      <t xml:space="preserve">Język obcy </t>
    </r>
    <r>
      <rPr>
        <sz val="12"/>
        <rFont val="Cambria"/>
        <family val="1"/>
      </rPr>
      <t>do wyboru spośród: 1. Język angielski, 2. Język niemiecki, 3. Język rosyjski.</t>
    </r>
  </si>
  <si>
    <r>
      <t>P</t>
    </r>
    <r>
      <rPr>
        <b/>
        <sz val="12"/>
        <rFont val="Cambria"/>
        <family val="1"/>
      </rPr>
      <t xml:space="preserve">rzedmioty humanistyczne do wyboru </t>
    </r>
    <r>
      <rPr>
        <sz val="12"/>
        <rFont val="Cambria"/>
        <family val="1"/>
      </rPr>
      <t>spośród: semestr I: 1. Psychologia, 2. Filozofia; semestr II: 1. Elementy prawa, 2. Socjologia ogólna, 3. Negocjacje.</t>
    </r>
  </si>
  <si>
    <t>PROFIL KSZTAŁCENIA:</t>
  </si>
  <si>
    <r>
      <t>Przedmiot obieralny I</t>
    </r>
    <r>
      <rPr>
        <sz val="12"/>
        <rFont val="Cambria"/>
        <family val="1"/>
      </rPr>
      <t xml:space="preserve"> do wyboru spośród przedmiotów z zakresu technik wytwarzania prowadzonych na WM UTP 1. Bionika; 2. Projektowanie. 3. zaawansowane technologie.</t>
    </r>
  </si>
  <si>
    <r>
      <t>Przedmiot obieralny I</t>
    </r>
    <r>
      <rPr>
        <vertAlign val="superscript"/>
        <sz val="11"/>
        <color indexed="8"/>
        <rFont val="Cambria"/>
        <family val="1"/>
      </rPr>
      <t>5)</t>
    </r>
    <r>
      <rPr>
        <sz val="11"/>
        <color indexed="8"/>
        <rFont val="Cambria"/>
        <family val="1"/>
      </rPr>
      <t xml:space="preserve"> 1. Bionika</t>
    </r>
  </si>
  <si>
    <r>
      <t>Przedmiot obieralny II</t>
    </r>
    <r>
      <rPr>
        <vertAlign val="superscript"/>
        <sz val="11"/>
        <color indexed="8"/>
        <rFont val="Cambria"/>
        <family val="1"/>
      </rPr>
      <t>6)</t>
    </r>
    <r>
      <rPr>
        <sz val="11"/>
        <color indexed="8"/>
        <rFont val="Cambria"/>
        <family val="1"/>
      </rPr>
      <t xml:space="preserve"> 1. Farmakologia</t>
    </r>
  </si>
  <si>
    <t xml:space="preserve">Techniki wytwarzania </t>
  </si>
  <si>
    <t>Wychowanie fizyczne - studenci dokonują wyboru jednej formy zajęć z oferty SWFiSW.</t>
  </si>
  <si>
    <t xml:space="preserve">Dla studentów I roku studiów stacjonarnych I stopnia wszystkie formy zajęć dydaktycznych przewidziane w planie studiów są obowiązkowe. Na wyższych latach obowiązkowe są: ćwiczenia audytoryjne i laboratoryjne, </t>
  </si>
  <si>
    <t>lektoraty,  zajęcia: sportowe, terenowe, projektowe, plenerowe i seminaria.</t>
  </si>
  <si>
    <t>Zastosowanie inżynierii medycznej w chorobach sercowo-naczyniowych II.1</t>
  </si>
  <si>
    <t>Zastosowanie inżynierii medycznej w biologicznych układach wymiany II.1</t>
  </si>
  <si>
    <t>Zastosowanie inżynierii medycznej w układzie ruchowym II.1</t>
  </si>
  <si>
    <r>
      <t>Przedmiot obieralny II</t>
    </r>
    <r>
      <rPr>
        <vertAlign val="superscript"/>
        <sz val="12"/>
        <color indexed="8"/>
        <rFont val="Cambria"/>
        <family val="1"/>
      </rPr>
      <t>7)</t>
    </r>
  </si>
  <si>
    <r>
      <t>Przedmiot obieralny I</t>
    </r>
    <r>
      <rPr>
        <vertAlign val="superscript"/>
        <sz val="12"/>
        <color indexed="8"/>
        <rFont val="Cambria"/>
        <family val="1"/>
      </rPr>
      <t>6)</t>
    </r>
  </si>
  <si>
    <t>Zastosowanie inżynierii medycznej w chorobach sercowo-naczyniowych II.2</t>
  </si>
  <si>
    <t>Zastosowanie inżynierii medycznej w biologicznych układach wymiany II.2</t>
  </si>
  <si>
    <t>Zastosowanie inżynierii medycznej w układzie ruchowym II.2</t>
  </si>
  <si>
    <r>
      <t>Przedmiot obieralny III</t>
    </r>
    <r>
      <rPr>
        <vertAlign val="superscript"/>
        <sz val="12"/>
        <color indexed="8"/>
        <rFont val="Cambria"/>
        <family val="1"/>
      </rPr>
      <t>8)</t>
    </r>
  </si>
  <si>
    <r>
      <t>Przedmiot obieralny III</t>
    </r>
    <r>
      <rPr>
        <vertAlign val="superscript"/>
        <sz val="11"/>
        <color indexed="8"/>
        <rFont val="Cambria"/>
        <family val="1"/>
      </rPr>
      <t>5)</t>
    </r>
  </si>
  <si>
    <r>
      <t>Przedmiot obieralny IV</t>
    </r>
    <r>
      <rPr>
        <vertAlign val="superscript"/>
        <sz val="11"/>
        <color indexed="8"/>
        <rFont val="Cambria"/>
        <family val="1"/>
      </rPr>
      <t>5)</t>
    </r>
  </si>
  <si>
    <t>Liczba godzin w semestrze (semestr I - VII po 10 lub 15 tygodni)</t>
  </si>
  <si>
    <t>WYDZIAŁ INŻYNIERII MECHANICZNEJ UTP</t>
  </si>
  <si>
    <t>WYDZIAŁ LEKARSKI UMK</t>
  </si>
  <si>
    <r>
      <t>Język obcy</t>
    </r>
    <r>
      <rPr>
        <vertAlign val="superscript"/>
        <sz val="12"/>
        <rFont val="Cambria"/>
        <family val="1"/>
      </rPr>
      <t xml:space="preserve"> 3)</t>
    </r>
  </si>
  <si>
    <r>
      <t xml:space="preserve">Przedmioty humanistyczne do wyboru </t>
    </r>
    <r>
      <rPr>
        <vertAlign val="superscript"/>
        <sz val="12"/>
        <color indexed="8"/>
        <rFont val="Cambria"/>
        <family val="1"/>
      </rPr>
      <t>5)</t>
    </r>
  </si>
  <si>
    <r>
      <t>Przedmiot obieralny III</t>
    </r>
    <r>
      <rPr>
        <sz val="12"/>
        <rFont val="Cambria"/>
        <family val="1"/>
      </rPr>
      <t xml:space="preserve"> do wyboru spośród przedmiotów z zakresu techniki medycznej prowadzonych na WL UMK 1. Automatyzacja, 2. Automatyzacja procesu produkcyjnego.</t>
    </r>
  </si>
  <si>
    <r>
      <t>Przedmiot obieralny II</t>
    </r>
    <r>
      <rPr>
        <sz val="12"/>
        <rFont val="Cambria"/>
        <family val="1"/>
      </rPr>
      <t xml:space="preserve"> do wyboru spośród przedmiotów z zakresu techniki medycznej prowadzonych na WL UMK 1. Farmakologia. 2. Rehabilitacja. 3. Neurologia.</t>
    </r>
  </si>
  <si>
    <r>
      <t>Wychowanie fizyczne</t>
    </r>
    <r>
      <rPr>
        <sz val="12"/>
        <color indexed="10"/>
        <rFont val="Cambria"/>
        <family val="1"/>
      </rPr>
      <t xml:space="preserve"> </t>
    </r>
    <r>
      <rPr>
        <vertAlign val="superscript"/>
        <sz val="12"/>
        <color indexed="8"/>
        <rFont val="Cambria"/>
        <family val="1"/>
      </rPr>
      <t>4)</t>
    </r>
  </si>
  <si>
    <t>PLAN  STUDIÓW  NR IV</t>
  </si>
  <si>
    <t>IV</t>
  </si>
  <si>
    <t>2013/2014</t>
  </si>
  <si>
    <r>
      <t>Obowiązuje od roku akademickiego:</t>
    </r>
    <r>
      <rPr>
        <b/>
        <sz val="12"/>
        <rFont val="Cambria"/>
        <family val="1"/>
      </rPr>
      <t xml:space="preserve"> 2013/2014</t>
    </r>
  </si>
  <si>
    <t>Komunikacja społeczna</t>
  </si>
  <si>
    <t>Podstawy przedsiębiorczości</t>
  </si>
  <si>
    <t>Studentów obowiązuje napisanie i obrona pracy dyplomowej oraz zdanie egzaminu dyplomowego (D.1.15; D.2.12 -15 pkt. ECTS).</t>
  </si>
  <si>
    <r>
      <t xml:space="preserve">Studentów obowiązuje zaliczenie na ocenę </t>
    </r>
    <r>
      <rPr>
        <b/>
        <sz val="12"/>
        <rFont val="Cambria"/>
        <family val="1"/>
      </rPr>
      <t>4 tygodniowej praktyki zawodowej</t>
    </r>
    <r>
      <rPr>
        <sz val="12"/>
        <rFont val="Cambria"/>
        <family val="1"/>
      </rPr>
      <t xml:space="preserve"> po IV semestrze (C.30 - 4 pkt. ECTS).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</si>
</sst>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8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vertAlign val="superscript"/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7.5"/>
      <color indexed="8"/>
      <name val="Cambria"/>
      <family val="1"/>
    </font>
    <font>
      <b/>
      <sz val="11"/>
      <name val="Cambria"/>
      <family val="1"/>
    </font>
    <font>
      <vertAlign val="superscript"/>
      <sz val="11"/>
      <name val="Cambria"/>
      <family val="1"/>
    </font>
    <font>
      <sz val="7"/>
      <name val="Cambria"/>
      <family val="1"/>
    </font>
    <font>
      <b/>
      <sz val="35"/>
      <name val="Cambria"/>
      <family val="1"/>
    </font>
    <font>
      <i/>
      <sz val="12"/>
      <name val="Cambria"/>
      <family val="1"/>
    </font>
    <font>
      <sz val="12"/>
      <color indexed="30"/>
      <name val="Cambria"/>
      <family val="1"/>
    </font>
    <font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4"/>
      <name val="Cambria"/>
      <family val="1"/>
    </font>
    <font>
      <vertAlign val="superscript"/>
      <sz val="11"/>
      <color indexed="8"/>
      <name val="Cambria"/>
      <family val="1"/>
    </font>
    <font>
      <b/>
      <sz val="28"/>
      <name val="Cambria"/>
      <family val="1"/>
    </font>
    <font>
      <sz val="12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8" fillId="0" borderId="0">
      <alignment/>
      <protection/>
    </xf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9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9" fillId="32" borderId="10" xfId="0" applyFont="1" applyFill="1" applyBorder="1" applyAlignment="1" applyProtection="1">
      <alignment vertical="center"/>
      <protection locked="0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vertical="center"/>
      <protection locked="0"/>
    </xf>
    <xf numFmtId="0" fontId="10" fillId="32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32" borderId="10" xfId="0" applyFont="1" applyFill="1" applyBorder="1" applyAlignment="1">
      <alignment vertical="center"/>
    </xf>
    <xf numFmtId="0" fontId="9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>
      <alignment vertical="center"/>
      <protection/>
    </xf>
    <xf numFmtId="0" fontId="13" fillId="0" borderId="10" xfId="0" applyFont="1" applyBorder="1" applyAlignment="1" applyProtection="1">
      <alignment vertical="center"/>
      <protection locked="0"/>
    </xf>
    <xf numFmtId="0" fontId="13" fillId="3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52" applyFont="1" applyFill="1" applyBorder="1" applyAlignment="1">
      <alignment vertical="center"/>
      <protection/>
    </xf>
    <xf numFmtId="0" fontId="7" fillId="32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 applyProtection="1">
      <alignment vertical="center"/>
      <protection locked="0"/>
    </xf>
    <xf numFmtId="0" fontId="15" fillId="32" borderId="10" xfId="52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5" fillId="32" borderId="10" xfId="52" applyFont="1" applyFill="1" applyBorder="1" applyAlignment="1">
      <alignment horizontal="left" vertical="center" wrapText="1"/>
      <protection/>
    </xf>
    <xf numFmtId="0" fontId="17" fillId="32" borderId="10" xfId="0" applyFont="1" applyFill="1" applyBorder="1" applyAlignment="1">
      <alignment vertical="center"/>
    </xf>
    <xf numFmtId="0" fontId="17" fillId="32" borderId="10" xfId="0" applyFont="1" applyFill="1" applyBorder="1" applyAlignment="1">
      <alignment horizontal="left" vertical="center"/>
    </xf>
    <xf numFmtId="0" fontId="15" fillId="32" borderId="10" xfId="52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5" fillId="35" borderId="40" xfId="0" applyFont="1" applyFill="1" applyBorder="1" applyAlignment="1" applyProtection="1">
      <alignment horizontal="center" vertical="center"/>
      <protection locked="0"/>
    </xf>
    <xf numFmtId="0" fontId="5" fillId="35" borderId="41" xfId="0" applyFont="1" applyFill="1" applyBorder="1" applyAlignment="1" applyProtection="1">
      <alignment horizontal="center" vertical="center"/>
      <protection locked="0"/>
    </xf>
    <xf numFmtId="0" fontId="5" fillId="35" borderId="42" xfId="0" applyFont="1" applyFill="1" applyBorder="1" applyAlignment="1" applyProtection="1">
      <alignment horizontal="center" vertical="center"/>
      <protection locked="0"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13" fillId="0" borderId="51" xfId="0" applyFont="1" applyBorder="1" applyAlignment="1" applyProtection="1">
      <alignment vertical="center"/>
      <protection locked="0"/>
    </xf>
    <xf numFmtId="0" fontId="19" fillId="0" borderId="49" xfId="0" applyFont="1" applyBorder="1" applyAlignment="1" applyProtection="1">
      <alignment vertical="center"/>
      <protection locked="0"/>
    </xf>
    <xf numFmtId="0" fontId="19" fillId="0" borderId="50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5" fillId="33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46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32" borderId="2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32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32" borderId="54" xfId="0" applyFont="1" applyFill="1" applyBorder="1" applyAlignment="1" applyProtection="1">
      <alignment horizontal="center" vertical="center"/>
      <protection locked="0"/>
    </xf>
    <xf numFmtId="0" fontId="9" fillId="32" borderId="55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9" fillId="32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32" borderId="57" xfId="0" applyFont="1" applyFill="1" applyBorder="1" applyAlignment="1" applyProtection="1">
      <alignment horizontal="center" vertical="center"/>
      <protection locked="0"/>
    </xf>
    <xf numFmtId="0" fontId="9" fillId="32" borderId="58" xfId="0" applyFont="1" applyFill="1" applyBorder="1" applyAlignment="1" applyProtection="1">
      <alignment horizontal="center" vertical="center"/>
      <protection locked="0"/>
    </xf>
    <xf numFmtId="0" fontId="9" fillId="32" borderId="37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24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32" borderId="47" xfId="0" applyFont="1" applyFill="1" applyBorder="1" applyAlignment="1">
      <alignment vertical="center"/>
    </xf>
    <xf numFmtId="0" fontId="9" fillId="32" borderId="59" xfId="0" applyFont="1" applyFill="1" applyBorder="1" applyAlignment="1">
      <alignment vertical="center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32" borderId="29" xfId="0" applyFont="1" applyFill="1" applyBorder="1" applyAlignment="1">
      <alignment vertical="center"/>
    </xf>
    <xf numFmtId="0" fontId="9" fillId="32" borderId="56" xfId="0" applyFont="1" applyFill="1" applyBorder="1" applyAlignment="1">
      <alignment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32" borderId="6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16" fillId="0" borderId="29" xfId="52" applyFont="1" applyFill="1" applyBorder="1" applyAlignment="1">
      <alignment vertical="center"/>
      <protection/>
    </xf>
    <xf numFmtId="0" fontId="16" fillId="0" borderId="56" xfId="52" applyFont="1" applyFill="1" applyBorder="1" applyAlignment="1">
      <alignment vertical="center"/>
      <protection/>
    </xf>
    <xf numFmtId="0" fontId="9" fillId="32" borderId="29" xfId="52" applyFont="1" applyFill="1" applyBorder="1" applyAlignment="1">
      <alignment vertical="center"/>
      <protection/>
    </xf>
    <xf numFmtId="0" fontId="9" fillId="32" borderId="56" xfId="52" applyFont="1" applyFill="1" applyBorder="1" applyAlignment="1">
      <alignment vertical="center"/>
      <protection/>
    </xf>
    <xf numFmtId="0" fontId="13" fillId="32" borderId="0" xfId="0" applyFont="1" applyFill="1" applyAlignment="1" applyProtection="1">
      <alignment vertical="center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9" fillId="0" borderId="29" xfId="52" applyFont="1" applyFill="1" applyBorder="1" applyAlignment="1">
      <alignment vertical="center"/>
      <protection/>
    </xf>
    <xf numFmtId="0" fontId="9" fillId="0" borderId="56" xfId="52" applyFont="1" applyFill="1" applyBorder="1" applyAlignment="1">
      <alignment vertical="center"/>
      <protection/>
    </xf>
    <xf numFmtId="0" fontId="9" fillId="32" borderId="62" xfId="0" applyFont="1" applyFill="1" applyBorder="1" applyAlignment="1" applyProtection="1">
      <alignment horizontal="center" vertical="center"/>
      <protection locked="0"/>
    </xf>
    <xf numFmtId="0" fontId="9" fillId="32" borderId="63" xfId="0" applyFont="1" applyFill="1" applyBorder="1" applyAlignment="1" applyProtection="1">
      <alignment horizontal="center" vertical="center"/>
      <protection locked="0"/>
    </xf>
    <xf numFmtId="0" fontId="9" fillId="32" borderId="64" xfId="0" applyFont="1" applyFill="1" applyBorder="1" applyAlignment="1" applyProtection="1">
      <alignment horizontal="center" vertical="center"/>
      <protection locked="0"/>
    </xf>
    <xf numFmtId="0" fontId="13" fillId="32" borderId="57" xfId="0" applyFont="1" applyFill="1" applyBorder="1" applyAlignment="1" applyProtection="1">
      <alignment horizontal="center" vertical="center"/>
      <protection locked="0"/>
    </xf>
    <xf numFmtId="0" fontId="13" fillId="32" borderId="58" xfId="0" applyFont="1" applyFill="1" applyBorder="1" applyAlignment="1" applyProtection="1">
      <alignment horizontal="center" vertical="center"/>
      <protection locked="0"/>
    </xf>
    <xf numFmtId="0" fontId="13" fillId="32" borderId="38" xfId="0" applyFont="1" applyFill="1" applyBorder="1" applyAlignment="1" applyProtection="1">
      <alignment horizontal="center" vertical="center"/>
      <protection locked="0"/>
    </xf>
    <xf numFmtId="0" fontId="13" fillId="32" borderId="36" xfId="0" applyFont="1" applyFill="1" applyBorder="1" applyAlignment="1" applyProtection="1">
      <alignment horizontal="center" vertical="center"/>
      <protection locked="0"/>
    </xf>
    <xf numFmtId="0" fontId="13" fillId="32" borderId="37" xfId="0" applyFont="1" applyFill="1" applyBorder="1" applyAlignment="1" applyProtection="1">
      <alignment horizontal="center" vertical="center"/>
      <protection locked="0"/>
    </xf>
    <xf numFmtId="0" fontId="13" fillId="32" borderId="39" xfId="0" applyFont="1" applyFill="1" applyBorder="1" applyAlignment="1" applyProtection="1">
      <alignment horizontal="center" vertical="center"/>
      <protection locked="0"/>
    </xf>
    <xf numFmtId="0" fontId="7" fillId="34" borderId="49" xfId="0" applyFont="1" applyFill="1" applyBorder="1" applyAlignment="1" applyProtection="1">
      <alignment horizontal="center" vertical="center"/>
      <protection locked="0"/>
    </xf>
    <xf numFmtId="0" fontId="13" fillId="34" borderId="50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vertical="center"/>
    </xf>
    <xf numFmtId="0" fontId="9" fillId="0" borderId="59" xfId="0" applyFont="1" applyFill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vertical="center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left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vertical="center"/>
      <protection locked="0"/>
    </xf>
    <xf numFmtId="164" fontId="9" fillId="32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56" xfId="52" applyFont="1" applyFill="1" applyBorder="1" applyAlignment="1">
      <alignment horizontal="left" vertical="center"/>
      <protection/>
    </xf>
    <xf numFmtId="0" fontId="9" fillId="32" borderId="18" xfId="0" applyFont="1" applyFill="1" applyBorder="1" applyAlignment="1" applyProtection="1">
      <alignment horizontal="center" vertical="center"/>
      <protection locked="0"/>
    </xf>
    <xf numFmtId="0" fontId="9" fillId="32" borderId="29" xfId="52" applyFont="1" applyFill="1" applyBorder="1" applyAlignment="1">
      <alignment horizontal="left" vertical="center"/>
      <protection/>
    </xf>
    <xf numFmtId="0" fontId="9" fillId="32" borderId="56" xfId="52" applyFont="1" applyFill="1" applyBorder="1" applyAlignment="1">
      <alignment horizontal="left" vertical="center"/>
      <protection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69" xfId="0" applyFont="1" applyBorder="1" applyAlignment="1" applyProtection="1">
      <alignment vertical="center"/>
      <protection locked="0"/>
    </xf>
    <xf numFmtId="0" fontId="9" fillId="32" borderId="35" xfId="0" applyFont="1" applyFill="1" applyBorder="1" applyAlignment="1" applyProtection="1">
      <alignment horizontal="center" vertical="center"/>
      <protection locked="0"/>
    </xf>
    <xf numFmtId="0" fontId="9" fillId="32" borderId="36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32" borderId="38" xfId="0" applyFont="1" applyFill="1" applyBorder="1" applyAlignment="1" applyProtection="1">
      <alignment horizontal="center" vertical="center"/>
      <protection locked="0"/>
    </xf>
    <xf numFmtId="0" fontId="9" fillId="32" borderId="39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vertical="center"/>
    </xf>
    <xf numFmtId="0" fontId="9" fillId="0" borderId="70" xfId="0" applyFont="1" applyFill="1" applyBorder="1" applyAlignment="1" applyProtection="1">
      <alignment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56" xfId="0" applyFont="1" applyBorder="1" applyAlignment="1">
      <alignment vertical="center"/>
    </xf>
    <xf numFmtId="0" fontId="9" fillId="0" borderId="72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8" fillId="34" borderId="10" xfId="0" applyFont="1" applyFill="1" applyBorder="1" applyAlignment="1" applyProtection="1">
      <alignment vertical="center"/>
      <protection locked="0"/>
    </xf>
    <xf numFmtId="164" fontId="8" fillId="34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6" fillId="0" borderId="29" xfId="0" applyFont="1" applyBorder="1" applyAlignment="1">
      <alignment vertical="center"/>
    </xf>
    <xf numFmtId="0" fontId="16" fillId="32" borderId="10" xfId="52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5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6" fillId="32" borderId="10" xfId="0" applyFont="1" applyFill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32" borderId="19" xfId="0" applyFont="1" applyFill="1" applyBorder="1" applyAlignment="1" applyProtection="1">
      <alignment vertical="center"/>
      <protection locked="0"/>
    </xf>
    <xf numFmtId="0" fontId="9" fillId="32" borderId="23" xfId="0" applyFont="1" applyFill="1" applyBorder="1" applyAlignment="1" applyProtection="1">
      <alignment vertical="center"/>
      <protection locked="0"/>
    </xf>
    <xf numFmtId="0" fontId="9" fillId="32" borderId="74" xfId="0" applyFont="1" applyFill="1" applyBorder="1" applyAlignment="1" applyProtection="1">
      <alignment horizontal="center" vertical="center"/>
      <protection locked="0"/>
    </xf>
    <xf numFmtId="0" fontId="9" fillId="32" borderId="75" xfId="0" applyFont="1" applyFill="1" applyBorder="1" applyAlignment="1" applyProtection="1">
      <alignment horizontal="center" vertical="center"/>
      <protection locked="0"/>
    </xf>
    <xf numFmtId="0" fontId="9" fillId="32" borderId="76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>
      <alignment vertical="center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29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vertical="center"/>
      <protection locked="0"/>
    </xf>
    <xf numFmtId="0" fontId="9" fillId="32" borderId="54" xfId="0" applyFont="1" applyFill="1" applyBorder="1" applyAlignment="1" applyProtection="1">
      <alignment horizontal="center" vertical="center"/>
      <protection locked="0"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82" xfId="0" applyFont="1" applyBorder="1" applyAlignment="1" applyProtection="1">
      <alignment horizontal="center" vertical="center"/>
      <protection locked="0"/>
    </xf>
    <xf numFmtId="0" fontId="19" fillId="35" borderId="83" xfId="0" applyFont="1" applyFill="1" applyBorder="1" applyAlignment="1" applyProtection="1">
      <alignment horizontal="right" vertical="center"/>
      <protection locked="0"/>
    </xf>
    <xf numFmtId="0" fontId="19" fillId="35" borderId="84" xfId="0" applyFont="1" applyFill="1" applyBorder="1" applyAlignment="1" applyProtection="1">
      <alignment horizontal="right" vertical="center"/>
      <protection locked="0"/>
    </xf>
    <xf numFmtId="0" fontId="19" fillId="35" borderId="85" xfId="0" applyFont="1" applyFill="1" applyBorder="1" applyAlignment="1" applyProtection="1">
      <alignment horizontal="right" vertical="center"/>
      <protection locked="0"/>
    </xf>
    <xf numFmtId="0" fontId="19" fillId="35" borderId="45" xfId="0" applyFont="1" applyFill="1" applyBorder="1" applyAlignment="1" applyProtection="1">
      <alignment horizontal="right" vertical="center"/>
      <protection locked="0"/>
    </xf>
    <xf numFmtId="0" fontId="19" fillId="35" borderId="15" xfId="0" applyFont="1" applyFill="1" applyBorder="1" applyAlignment="1" applyProtection="1">
      <alignment horizontal="right" vertical="center"/>
      <protection locked="0"/>
    </xf>
    <xf numFmtId="0" fontId="19" fillId="35" borderId="86" xfId="0" applyFont="1" applyFill="1" applyBorder="1" applyAlignment="1" applyProtection="1">
      <alignment horizontal="right" vertical="center"/>
      <protection locked="0"/>
    </xf>
    <xf numFmtId="0" fontId="7" fillId="34" borderId="50" xfId="0" applyFont="1" applyFill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center" vertical="center" textRotation="90" wrapText="1"/>
      <protection locked="0"/>
    </xf>
    <xf numFmtId="0" fontId="5" fillId="0" borderId="87" xfId="0" applyFont="1" applyBorder="1" applyAlignment="1" applyProtection="1">
      <alignment horizontal="center" vertical="center" textRotation="90" wrapText="1"/>
      <protection locked="0"/>
    </xf>
    <xf numFmtId="0" fontId="5" fillId="0" borderId="88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19" fillId="35" borderId="91" xfId="0" applyFont="1" applyFill="1" applyBorder="1" applyAlignment="1" applyProtection="1">
      <alignment horizontal="center" vertical="center"/>
      <protection locked="0"/>
    </xf>
    <xf numFmtId="0" fontId="19" fillId="35" borderId="92" xfId="0" applyFont="1" applyFill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left" vertical="center"/>
      <protection locked="0"/>
    </xf>
    <xf numFmtId="0" fontId="9" fillId="32" borderId="29" xfId="0" applyFont="1" applyFill="1" applyBorder="1" applyAlignment="1">
      <alignment horizontal="left" vertical="center" wrapText="1"/>
    </xf>
    <xf numFmtId="0" fontId="9" fillId="32" borderId="56" xfId="0" applyFont="1" applyFill="1" applyBorder="1" applyAlignment="1">
      <alignment horizontal="left" vertical="center" wrapText="1"/>
    </xf>
    <xf numFmtId="0" fontId="19" fillId="35" borderId="93" xfId="0" applyFont="1" applyFill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19" fillId="35" borderId="82" xfId="0" applyFont="1" applyFill="1" applyBorder="1" applyAlignment="1" applyProtection="1">
      <alignment horizontal="center" vertical="center"/>
      <protection locked="0"/>
    </xf>
    <xf numFmtId="0" fontId="19" fillId="35" borderId="94" xfId="0" applyFont="1" applyFill="1" applyBorder="1" applyAlignment="1" applyProtection="1">
      <alignment horizontal="center" vertical="center"/>
      <protection locked="0"/>
    </xf>
    <xf numFmtId="0" fontId="19" fillId="35" borderId="95" xfId="0" applyFont="1" applyFill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left" vertical="center"/>
      <protection locked="0"/>
    </xf>
    <xf numFmtId="0" fontId="13" fillId="0" borderId="50" xfId="0" applyFont="1" applyBorder="1" applyAlignment="1" applyProtection="1">
      <alignment horizontal="left" vertical="center"/>
      <protection locked="0"/>
    </xf>
    <xf numFmtId="0" fontId="13" fillId="0" borderId="98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26" fillId="0" borderId="29" xfId="52" applyFont="1" applyFill="1" applyBorder="1" applyAlignment="1">
      <alignment horizontal="left" vertical="center" wrapText="1"/>
      <protection/>
    </xf>
    <xf numFmtId="0" fontId="26" fillId="0" borderId="56" xfId="52" applyFont="1" applyFill="1" applyBorder="1" applyAlignment="1">
      <alignment horizontal="left" vertical="center" wrapText="1"/>
      <protection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82" xfId="0" applyFont="1" applyBorder="1" applyAlignment="1" applyProtection="1">
      <alignment horizontal="center" vertical="center" wrapText="1"/>
      <protection locked="0"/>
    </xf>
    <xf numFmtId="0" fontId="19" fillId="0" borderId="10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35" borderId="104" xfId="0" applyFont="1" applyFill="1" applyBorder="1" applyAlignment="1" applyProtection="1">
      <alignment horizontal="center" vertical="center"/>
      <protection locked="0"/>
    </xf>
    <xf numFmtId="0" fontId="5" fillId="35" borderId="105" xfId="0" applyFont="1" applyFill="1" applyBorder="1" applyAlignment="1" applyProtection="1">
      <alignment horizontal="center" vertical="center"/>
      <protection locked="0"/>
    </xf>
    <xf numFmtId="0" fontId="5" fillId="35" borderId="106" xfId="0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108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19" fillId="35" borderId="89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164" fontId="19" fillId="0" borderId="66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164" fontId="19" fillId="0" borderId="78" xfId="0" applyNumberFormat="1" applyFont="1" applyBorder="1" applyAlignment="1" applyProtection="1">
      <alignment horizontal="center" vertical="center"/>
      <protection locked="0"/>
    </xf>
    <xf numFmtId="0" fontId="19" fillId="0" borderId="80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9" fillId="0" borderId="100" xfId="0" applyFont="1" applyBorder="1" applyAlignment="1" applyProtection="1">
      <alignment horizontal="center" vertical="center"/>
      <protection locked="0"/>
    </xf>
    <xf numFmtId="0" fontId="19" fillId="0" borderId="112" xfId="0" applyFont="1" applyBorder="1" applyAlignment="1" applyProtection="1">
      <alignment horizontal="center" vertical="center"/>
      <protection locked="0"/>
    </xf>
    <xf numFmtId="0" fontId="19" fillId="0" borderId="110" xfId="0" applyFont="1" applyBorder="1" applyAlignment="1" applyProtection="1">
      <alignment horizontal="center" vertical="center"/>
      <protection locked="0"/>
    </xf>
    <xf numFmtId="0" fontId="19" fillId="0" borderId="111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164" fontId="19" fillId="0" borderId="67" xfId="0" applyNumberFormat="1" applyFont="1" applyBorder="1" applyAlignment="1" applyProtection="1">
      <alignment horizontal="center" vertical="center"/>
      <protection locked="0"/>
    </xf>
    <xf numFmtId="0" fontId="19" fillId="0" borderId="8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19" fillId="0" borderId="113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0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02" xfId="0" applyFont="1" applyBorder="1" applyAlignment="1" applyProtection="1">
      <alignment horizontal="center" vertical="center"/>
      <protection locked="0"/>
    </xf>
    <xf numFmtId="164" fontId="19" fillId="0" borderId="114" xfId="0" applyNumberFormat="1" applyFont="1" applyBorder="1" applyAlignment="1" applyProtection="1">
      <alignment horizontal="center" vertical="center"/>
      <protection locked="0"/>
    </xf>
    <xf numFmtId="0" fontId="19" fillId="0" borderId="95" xfId="0" applyFont="1" applyBorder="1" applyAlignment="1" applyProtection="1">
      <alignment horizontal="center" vertical="center"/>
      <protection locked="0"/>
    </xf>
    <xf numFmtId="164" fontId="19" fillId="0" borderId="65" xfId="0" applyNumberFormat="1" applyFont="1" applyBorder="1" applyAlignment="1" applyProtection="1">
      <alignment horizontal="center" vertical="center"/>
      <protection locked="0"/>
    </xf>
    <xf numFmtId="0" fontId="19" fillId="0" borderId="88" xfId="0" applyFont="1" applyBorder="1" applyAlignment="1" applyProtection="1">
      <alignment horizontal="center" vertical="center"/>
      <protection locked="0"/>
    </xf>
    <xf numFmtId="0" fontId="13" fillId="34" borderId="1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75" xfId="0" applyFont="1" applyFill="1" applyBorder="1" applyAlignment="1" applyProtection="1">
      <alignment horizontal="center" vertical="center" wrapText="1"/>
      <protection locked="0"/>
    </xf>
    <xf numFmtId="0" fontId="5" fillId="0" borderId="82" xfId="0" applyFont="1" applyFill="1" applyBorder="1" applyAlignment="1" applyProtection="1">
      <alignment horizontal="center" vertical="center" wrapText="1"/>
      <protection locked="0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3" fillId="34" borderId="50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2" fillId="0" borderId="113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34" borderId="51" xfId="0" applyFont="1" applyFill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horizontal="left" vertical="center"/>
      <protection locked="0"/>
    </xf>
    <xf numFmtId="164" fontId="19" fillId="0" borderId="68" xfId="0" applyNumberFormat="1" applyFont="1" applyBorder="1" applyAlignment="1" applyProtection="1">
      <alignment horizontal="center" vertical="center"/>
      <protection locked="0"/>
    </xf>
    <xf numFmtId="0" fontId="7" fillId="34" borderId="115" xfId="0" applyFont="1" applyFill="1" applyBorder="1" applyAlignment="1" applyProtection="1">
      <alignment horizontal="center" vertical="center"/>
      <protection locked="0"/>
    </xf>
    <xf numFmtId="0" fontId="19" fillId="0" borderId="114" xfId="0" applyFont="1" applyBorder="1" applyAlignment="1" applyProtection="1">
      <alignment horizontal="center" vertical="center"/>
      <protection locked="0"/>
    </xf>
    <xf numFmtId="0" fontId="19" fillId="35" borderId="88" xfId="0" applyFont="1" applyFill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20" fillId="0" borderId="78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79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0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left" vertical="center"/>
      <protection locked="0"/>
    </xf>
    <xf numFmtId="0" fontId="5" fillId="0" borderId="89" xfId="0" applyFont="1" applyBorder="1" applyAlignment="1">
      <alignment vertical="center"/>
    </xf>
    <xf numFmtId="0" fontId="19" fillId="0" borderId="65" xfId="0" applyFont="1" applyBorder="1" applyAlignment="1" applyProtection="1">
      <alignment horizontal="center" vertical="center"/>
      <protection locked="0"/>
    </xf>
    <xf numFmtId="0" fontId="5" fillId="0" borderId="114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9" fillId="32" borderId="47" xfId="0" applyFont="1" applyFill="1" applyBorder="1" applyAlignment="1">
      <alignment horizontal="left" vertical="center" wrapText="1"/>
    </xf>
    <xf numFmtId="0" fontId="9" fillId="32" borderId="59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6" borderId="29" xfId="0" applyFont="1" applyFill="1" applyBorder="1" applyAlignment="1" applyProtection="1">
      <alignment vertical="center"/>
      <protection locked="0"/>
    </xf>
    <xf numFmtId="0" fontId="13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>
      <alignment vertical="center"/>
    </xf>
    <xf numFmtId="0" fontId="16" fillId="36" borderId="10" xfId="52" applyFont="1" applyFill="1" applyBorder="1" applyAlignment="1">
      <alignment vertical="center"/>
      <protection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117</xdr:row>
      <xdr:rowOff>219075</xdr:rowOff>
    </xdr:from>
    <xdr:to>
      <xdr:col>33</xdr:col>
      <xdr:colOff>123825</xdr:colOff>
      <xdr:row>117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002625" y="269652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281</xdr:row>
      <xdr:rowOff>9525</xdr:rowOff>
    </xdr:from>
    <xdr:to>
      <xdr:col>33</xdr:col>
      <xdr:colOff>123825</xdr:colOff>
      <xdr:row>281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1002625" y="6424612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281</xdr:row>
      <xdr:rowOff>9525</xdr:rowOff>
    </xdr:from>
    <xdr:to>
      <xdr:col>33</xdr:col>
      <xdr:colOff>123825</xdr:colOff>
      <xdr:row>281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1002625" y="6424612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281</xdr:row>
      <xdr:rowOff>0</xdr:rowOff>
    </xdr:from>
    <xdr:to>
      <xdr:col>33</xdr:col>
      <xdr:colOff>123825</xdr:colOff>
      <xdr:row>281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1002625" y="642366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281</xdr:row>
      <xdr:rowOff>0</xdr:rowOff>
    </xdr:from>
    <xdr:to>
      <xdr:col>33</xdr:col>
      <xdr:colOff>123825</xdr:colOff>
      <xdr:row>281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1002625" y="642366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133350</xdr:colOff>
      <xdr:row>0</xdr:row>
      <xdr:rowOff>142875</xdr:rowOff>
    </xdr:from>
    <xdr:to>
      <xdr:col>1</xdr:col>
      <xdr:colOff>200025</xdr:colOff>
      <xdr:row>2</xdr:row>
      <xdr:rowOff>38100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</xdr:row>
      <xdr:rowOff>19050</xdr:rowOff>
    </xdr:from>
    <xdr:to>
      <xdr:col>1</xdr:col>
      <xdr:colOff>171450</xdr:colOff>
      <xdr:row>49</xdr:row>
      <xdr:rowOff>142875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9918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99</xdr:row>
      <xdr:rowOff>66675</xdr:rowOff>
    </xdr:from>
    <xdr:to>
      <xdr:col>1</xdr:col>
      <xdr:colOff>142875</xdr:colOff>
      <xdr:row>100</xdr:row>
      <xdr:rowOff>190500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6980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171</xdr:row>
      <xdr:rowOff>28575</xdr:rowOff>
    </xdr:from>
    <xdr:to>
      <xdr:col>1</xdr:col>
      <xdr:colOff>171450</xdr:colOff>
      <xdr:row>172</xdr:row>
      <xdr:rowOff>152400</xdr:rowOff>
    </xdr:to>
    <xdr:pic>
      <xdr:nvPicPr>
        <xdr:cNvPr id="9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1191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228</xdr:row>
      <xdr:rowOff>0</xdr:rowOff>
    </xdr:from>
    <xdr:to>
      <xdr:col>1</xdr:col>
      <xdr:colOff>209550</xdr:colOff>
      <xdr:row>229</xdr:row>
      <xdr:rowOff>123825</xdr:rowOff>
    </xdr:to>
    <xdr:pic>
      <xdr:nvPicPr>
        <xdr:cNvPr id="10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21208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3810000</xdr:colOff>
      <xdr:row>0</xdr:row>
      <xdr:rowOff>76200</xdr:rowOff>
    </xdr:from>
    <xdr:to>
      <xdr:col>1</xdr:col>
      <xdr:colOff>4095750</xdr:colOff>
      <xdr:row>1</xdr:row>
      <xdr:rowOff>76200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620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R296"/>
  <sheetViews>
    <sheetView tabSelected="1" view="pageBreakPreview" zoomScale="60" zoomScaleNormal="70" zoomScalePageLayoutView="0" workbookViewId="0" topLeftCell="A1">
      <selection activeCell="C36" sqref="C36"/>
    </sheetView>
  </sheetViews>
  <sheetFormatPr defaultColWidth="9.00390625" defaultRowHeight="12.75"/>
  <cols>
    <col min="1" max="1" width="4.375" style="43" customWidth="1"/>
    <col min="2" max="2" width="9.125" style="43" customWidth="1"/>
    <col min="3" max="3" width="70.625" style="43" customWidth="1"/>
    <col min="4" max="6" width="7.75390625" style="43" customWidth="1"/>
    <col min="7" max="7" width="8.375" style="43" customWidth="1"/>
    <col min="8" max="11" width="8.25390625" style="43" customWidth="1"/>
    <col min="12" max="39" width="5.75390625" style="43" customWidth="1"/>
    <col min="40" max="16384" width="9.125" style="43" customWidth="1"/>
  </cols>
  <sheetData>
    <row r="1" spans="1:39" ht="18" customHeight="1">
      <c r="A1" s="358"/>
      <c r="B1" s="359"/>
      <c r="C1" s="360"/>
      <c r="D1" s="443" t="s">
        <v>239</v>
      </c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5"/>
      <c r="AB1" s="384" t="s">
        <v>0</v>
      </c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6"/>
    </row>
    <row r="2" spans="1:39" ht="18" customHeight="1">
      <c r="A2" s="334" t="s">
        <v>139</v>
      </c>
      <c r="B2" s="335"/>
      <c r="C2" s="336"/>
      <c r="D2" s="446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44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6"/>
    </row>
    <row r="3" spans="1:39" ht="18" customHeight="1">
      <c r="A3" s="311" t="s">
        <v>91</v>
      </c>
      <c r="B3" s="312"/>
      <c r="C3" s="313"/>
      <c r="D3" s="149" t="s">
        <v>212</v>
      </c>
      <c r="E3" s="291"/>
      <c r="F3" s="291"/>
      <c r="G3" s="291"/>
      <c r="H3" s="291"/>
      <c r="I3" s="58" t="s">
        <v>197</v>
      </c>
      <c r="J3" s="50"/>
      <c r="K3" s="48"/>
      <c r="L3" s="49"/>
      <c r="M3" s="49"/>
      <c r="N3" s="49"/>
      <c r="O3" s="49"/>
      <c r="P3" s="49"/>
      <c r="Q3" s="49"/>
      <c r="R3" s="49"/>
      <c r="S3" s="49"/>
      <c r="T3" s="49"/>
      <c r="U3" s="49"/>
      <c r="V3" s="47"/>
      <c r="W3" s="47"/>
      <c r="X3" s="50"/>
      <c r="Y3" s="47"/>
      <c r="Z3" s="47"/>
      <c r="AA3" s="47"/>
      <c r="AB3" s="51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</row>
    <row r="4" spans="1:39" ht="18" customHeight="1">
      <c r="A4" s="311" t="s">
        <v>92</v>
      </c>
      <c r="B4" s="312"/>
      <c r="C4" s="313"/>
      <c r="D4" s="47" t="s">
        <v>72</v>
      </c>
      <c r="E4" s="48"/>
      <c r="F4" s="48"/>
      <c r="G4" s="48"/>
      <c r="H4" s="48"/>
      <c r="I4" s="49" t="s">
        <v>140</v>
      </c>
      <c r="J4" s="50"/>
      <c r="K4" s="48"/>
      <c r="L4" s="49"/>
      <c r="M4" s="45"/>
      <c r="N4" s="48"/>
      <c r="O4" s="49"/>
      <c r="P4" s="49"/>
      <c r="Q4" s="49"/>
      <c r="R4" s="49"/>
      <c r="S4" s="49"/>
      <c r="T4" s="49"/>
      <c r="U4" s="49"/>
      <c r="V4" s="47"/>
      <c r="W4" s="47"/>
      <c r="X4" s="50"/>
      <c r="Y4" s="54"/>
      <c r="Z4" s="54"/>
      <c r="AA4" s="54"/>
      <c r="AB4" s="51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3"/>
    </row>
    <row r="5" spans="1:39" ht="18" customHeight="1">
      <c r="A5" s="311" t="s">
        <v>93</v>
      </c>
      <c r="B5" s="312"/>
      <c r="C5" s="313"/>
      <c r="D5" s="47" t="s">
        <v>71</v>
      </c>
      <c r="E5" s="48"/>
      <c r="F5" s="48"/>
      <c r="G5" s="47"/>
      <c r="H5" s="47"/>
      <c r="I5" s="49" t="s">
        <v>151</v>
      </c>
      <c r="J5" s="50"/>
      <c r="K5" s="49"/>
      <c r="L5" s="49"/>
      <c r="M5" s="49"/>
      <c r="N5" s="48"/>
      <c r="O5" s="49"/>
      <c r="P5" s="49"/>
      <c r="Q5" s="49"/>
      <c r="R5" s="49"/>
      <c r="S5" s="49"/>
      <c r="T5" s="49"/>
      <c r="U5" s="49"/>
      <c r="V5" s="47"/>
      <c r="W5" s="47"/>
      <c r="X5" s="50"/>
      <c r="Y5" s="54"/>
      <c r="Z5" s="54"/>
      <c r="AA5" s="54"/>
      <c r="AB5" s="55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/>
    </row>
    <row r="6" spans="1:39" ht="18" customHeight="1">
      <c r="A6" s="311"/>
      <c r="B6" s="312"/>
      <c r="C6" s="313"/>
      <c r="D6" s="47" t="s">
        <v>1</v>
      </c>
      <c r="E6" s="47"/>
      <c r="F6" s="47"/>
      <c r="G6" s="47"/>
      <c r="H6" s="47"/>
      <c r="I6" s="58" t="s">
        <v>94</v>
      </c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7"/>
      <c r="W6" s="47"/>
      <c r="X6" s="50"/>
      <c r="Y6" s="47"/>
      <c r="Z6" s="47"/>
      <c r="AA6" s="47"/>
      <c r="AB6" s="55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6"/>
    </row>
    <row r="7" spans="1:39" ht="18" customHeight="1">
      <c r="A7" s="311" t="s">
        <v>141</v>
      </c>
      <c r="B7" s="312"/>
      <c r="C7" s="313"/>
      <c r="D7" s="59" t="s">
        <v>3</v>
      </c>
      <c r="E7" s="47"/>
      <c r="F7" s="47"/>
      <c r="G7" s="47"/>
      <c r="H7" s="47"/>
      <c r="I7" s="58" t="s">
        <v>181</v>
      </c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7"/>
      <c r="W7" s="47"/>
      <c r="X7" s="50"/>
      <c r="Y7" s="47"/>
      <c r="Z7" s="47"/>
      <c r="AA7" s="47"/>
      <c r="AB7" s="55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6"/>
    </row>
    <row r="8" spans="1:39" ht="18" customHeight="1">
      <c r="A8" s="334" t="s">
        <v>177</v>
      </c>
      <c r="B8" s="335"/>
      <c r="C8" s="336"/>
      <c r="D8" s="59"/>
      <c r="E8" s="47"/>
      <c r="F8" s="47"/>
      <c r="G8" s="47"/>
      <c r="H8" s="47"/>
      <c r="I8" s="58" t="s">
        <v>182</v>
      </c>
      <c r="J8" s="50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7"/>
      <c r="W8" s="47"/>
      <c r="X8" s="50"/>
      <c r="Y8" s="47"/>
      <c r="Z8" s="47"/>
      <c r="AA8" s="47"/>
      <c r="AB8" s="431" t="s">
        <v>2</v>
      </c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3"/>
    </row>
    <row r="9" spans="1:39" ht="18" customHeight="1">
      <c r="A9" s="311" t="s">
        <v>178</v>
      </c>
      <c r="B9" s="312"/>
      <c r="C9" s="313"/>
      <c r="D9" s="59"/>
      <c r="E9" s="47"/>
      <c r="F9" s="47"/>
      <c r="G9" s="47"/>
      <c r="H9" s="47"/>
      <c r="I9" s="58"/>
      <c r="J9" s="50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7"/>
      <c r="W9" s="47"/>
      <c r="X9" s="50"/>
      <c r="Y9" s="47"/>
      <c r="Z9" s="47"/>
      <c r="AA9" s="47"/>
      <c r="AB9" s="431" t="s">
        <v>4</v>
      </c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3"/>
    </row>
    <row r="10" spans="1:39" ht="18" customHeight="1">
      <c r="A10" s="311" t="s">
        <v>152</v>
      </c>
      <c r="B10" s="430"/>
      <c r="C10" s="313"/>
      <c r="D10" s="59"/>
      <c r="E10" s="47"/>
      <c r="F10" s="47"/>
      <c r="G10" s="47"/>
      <c r="H10" s="47"/>
      <c r="I10" s="58"/>
      <c r="J10" s="50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7"/>
      <c r="W10" s="47"/>
      <c r="X10" s="50"/>
      <c r="Y10" s="47"/>
      <c r="Z10" s="47"/>
      <c r="AA10" s="47"/>
      <c r="AB10" s="60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61"/>
    </row>
    <row r="11" spans="1:39" ht="18" customHeight="1" thickBot="1">
      <c r="A11" s="366"/>
      <c r="B11" s="367"/>
      <c r="C11" s="368"/>
      <c r="D11" s="64"/>
      <c r="E11" s="65"/>
      <c r="F11" s="65"/>
      <c r="G11" s="65"/>
      <c r="H11" s="65"/>
      <c r="I11" s="65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67"/>
      <c r="X11" s="65"/>
      <c r="Y11" s="63"/>
      <c r="Z11" s="63"/>
      <c r="AA11" s="63"/>
      <c r="AB11" s="450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2"/>
    </row>
    <row r="12" spans="1:39" ht="18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</row>
    <row r="13" spans="1:39" ht="18" customHeight="1">
      <c r="A13" s="331" t="s">
        <v>5</v>
      </c>
      <c r="B13" s="459" t="s">
        <v>6</v>
      </c>
      <c r="C13" s="460"/>
      <c r="D13" s="437" t="s">
        <v>7</v>
      </c>
      <c r="E13" s="315"/>
      <c r="F13" s="438"/>
      <c r="G13" s="369" t="s">
        <v>8</v>
      </c>
      <c r="H13" s="370"/>
      <c r="I13" s="370"/>
      <c r="J13" s="370"/>
      <c r="K13" s="370"/>
      <c r="L13" s="442" t="s">
        <v>9</v>
      </c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438"/>
    </row>
    <row r="14" spans="1:39" ht="18" customHeight="1">
      <c r="A14" s="332"/>
      <c r="B14" s="461"/>
      <c r="C14" s="462"/>
      <c r="D14" s="439"/>
      <c r="E14" s="317"/>
      <c r="F14" s="440"/>
      <c r="G14" s="458" t="s">
        <v>10</v>
      </c>
      <c r="H14" s="339" t="s">
        <v>11</v>
      </c>
      <c r="I14" s="339"/>
      <c r="J14" s="339"/>
      <c r="K14" s="320"/>
      <c r="L14" s="379" t="s">
        <v>203</v>
      </c>
      <c r="M14" s="339"/>
      <c r="N14" s="339"/>
      <c r="O14" s="380"/>
      <c r="P14" s="379" t="s">
        <v>204</v>
      </c>
      <c r="Q14" s="339"/>
      <c r="R14" s="339"/>
      <c r="S14" s="380"/>
      <c r="T14" s="379" t="s">
        <v>205</v>
      </c>
      <c r="U14" s="339"/>
      <c r="V14" s="339"/>
      <c r="W14" s="380"/>
      <c r="X14" s="387" t="s">
        <v>206</v>
      </c>
      <c r="Y14" s="388"/>
      <c r="Z14" s="388"/>
      <c r="AA14" s="389"/>
      <c r="AB14" s="387" t="s">
        <v>207</v>
      </c>
      <c r="AC14" s="388"/>
      <c r="AD14" s="388"/>
      <c r="AE14" s="389"/>
      <c r="AF14" s="387" t="s">
        <v>208</v>
      </c>
      <c r="AG14" s="388"/>
      <c r="AH14" s="388"/>
      <c r="AI14" s="389"/>
      <c r="AJ14" s="387" t="s">
        <v>209</v>
      </c>
      <c r="AK14" s="388"/>
      <c r="AL14" s="388"/>
      <c r="AM14" s="389"/>
    </row>
    <row r="15" spans="1:39" ht="18" customHeight="1">
      <c r="A15" s="332"/>
      <c r="B15" s="461"/>
      <c r="C15" s="462"/>
      <c r="D15" s="356" t="s">
        <v>12</v>
      </c>
      <c r="E15" s="434" t="s">
        <v>13</v>
      </c>
      <c r="F15" s="337" t="s">
        <v>65</v>
      </c>
      <c r="G15" s="373"/>
      <c r="H15" s="339" t="s">
        <v>14</v>
      </c>
      <c r="I15" s="339" t="s">
        <v>15</v>
      </c>
      <c r="J15" s="339" t="s">
        <v>16</v>
      </c>
      <c r="K15" s="320" t="s">
        <v>59</v>
      </c>
      <c r="L15" s="387" t="s">
        <v>231</v>
      </c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9"/>
    </row>
    <row r="16" spans="1:39" ht="18" customHeight="1">
      <c r="A16" s="332"/>
      <c r="B16" s="461"/>
      <c r="C16" s="462"/>
      <c r="D16" s="356"/>
      <c r="E16" s="435"/>
      <c r="F16" s="354"/>
      <c r="G16" s="373"/>
      <c r="H16" s="339"/>
      <c r="I16" s="339"/>
      <c r="J16" s="339"/>
      <c r="K16" s="320"/>
      <c r="L16" s="372" t="s">
        <v>14</v>
      </c>
      <c r="M16" s="341" t="s">
        <v>15</v>
      </c>
      <c r="N16" s="376" t="s">
        <v>17</v>
      </c>
      <c r="O16" s="337" t="s">
        <v>63</v>
      </c>
      <c r="P16" s="372" t="s">
        <v>14</v>
      </c>
      <c r="Q16" s="341" t="s">
        <v>15</v>
      </c>
      <c r="R16" s="376" t="s">
        <v>17</v>
      </c>
      <c r="S16" s="337" t="s">
        <v>63</v>
      </c>
      <c r="T16" s="372" t="s">
        <v>14</v>
      </c>
      <c r="U16" s="341" t="s">
        <v>15</v>
      </c>
      <c r="V16" s="376" t="s">
        <v>17</v>
      </c>
      <c r="W16" s="337" t="s">
        <v>63</v>
      </c>
      <c r="X16" s="372" t="s">
        <v>14</v>
      </c>
      <c r="Y16" s="341" t="s">
        <v>15</v>
      </c>
      <c r="Z16" s="376" t="s">
        <v>17</v>
      </c>
      <c r="AA16" s="337" t="s">
        <v>63</v>
      </c>
      <c r="AB16" s="372" t="s">
        <v>14</v>
      </c>
      <c r="AC16" s="341" t="s">
        <v>15</v>
      </c>
      <c r="AD16" s="376" t="s">
        <v>17</v>
      </c>
      <c r="AE16" s="337" t="s">
        <v>63</v>
      </c>
      <c r="AF16" s="372" t="s">
        <v>14</v>
      </c>
      <c r="AG16" s="341" t="s">
        <v>15</v>
      </c>
      <c r="AH16" s="376" t="s">
        <v>17</v>
      </c>
      <c r="AI16" s="337" t="s">
        <v>63</v>
      </c>
      <c r="AJ16" s="372" t="s">
        <v>14</v>
      </c>
      <c r="AK16" s="341" t="s">
        <v>15</v>
      </c>
      <c r="AL16" s="376" t="s">
        <v>17</v>
      </c>
      <c r="AM16" s="337" t="s">
        <v>63</v>
      </c>
    </row>
    <row r="17" spans="1:39" ht="18" customHeight="1" thickBot="1">
      <c r="A17" s="333"/>
      <c r="B17" s="463"/>
      <c r="C17" s="464"/>
      <c r="D17" s="357"/>
      <c r="E17" s="436"/>
      <c r="F17" s="338"/>
      <c r="G17" s="374"/>
      <c r="H17" s="340"/>
      <c r="I17" s="340"/>
      <c r="J17" s="340"/>
      <c r="K17" s="321"/>
      <c r="L17" s="350"/>
      <c r="M17" s="342"/>
      <c r="N17" s="377"/>
      <c r="O17" s="338"/>
      <c r="P17" s="350"/>
      <c r="Q17" s="342"/>
      <c r="R17" s="377"/>
      <c r="S17" s="338"/>
      <c r="T17" s="350"/>
      <c r="U17" s="342"/>
      <c r="V17" s="377"/>
      <c r="W17" s="338"/>
      <c r="X17" s="350"/>
      <c r="Y17" s="342"/>
      <c r="Z17" s="377"/>
      <c r="AA17" s="338"/>
      <c r="AB17" s="350"/>
      <c r="AC17" s="342"/>
      <c r="AD17" s="377"/>
      <c r="AE17" s="338"/>
      <c r="AF17" s="350"/>
      <c r="AG17" s="342"/>
      <c r="AH17" s="377"/>
      <c r="AI17" s="338"/>
      <c r="AJ17" s="350"/>
      <c r="AK17" s="342"/>
      <c r="AL17" s="377"/>
      <c r="AM17" s="338"/>
    </row>
    <row r="18" spans="1:39" s="71" customFormat="1" ht="18" customHeight="1" thickBot="1">
      <c r="A18" s="69" t="s">
        <v>18</v>
      </c>
      <c r="B18" s="465" t="s">
        <v>19</v>
      </c>
      <c r="C18" s="465"/>
      <c r="D18" s="346"/>
      <c r="E18" s="346"/>
      <c r="F18" s="70"/>
      <c r="G18" s="57"/>
      <c r="H18" s="346"/>
      <c r="I18" s="346"/>
      <c r="J18" s="346"/>
      <c r="K18" s="346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429"/>
    </row>
    <row r="19" spans="1:39" s="71" customFormat="1" ht="18" customHeight="1">
      <c r="A19" s="72" t="s">
        <v>20</v>
      </c>
      <c r="B19" s="73" t="s">
        <v>234</v>
      </c>
      <c r="C19" s="74"/>
      <c r="D19" s="75">
        <v>1</v>
      </c>
      <c r="E19" s="76">
        <v>3</v>
      </c>
      <c r="F19" s="77">
        <v>5</v>
      </c>
      <c r="G19" s="78">
        <f>SUM(H19:K19)</f>
        <v>120</v>
      </c>
      <c r="H19" s="79">
        <f aca="true" t="shared" si="0" ref="H19:J23">IF(SUM(L19+P19+T19+X19+AB19+AF19+AJ19)=0,"",SUM(L19+P19+T19+X19+AB19+AF19+AJ19))</f>
      </c>
      <c r="I19" s="79">
        <f t="shared" si="0"/>
      </c>
      <c r="J19" s="79">
        <f t="shared" si="0"/>
        <v>120</v>
      </c>
      <c r="K19" s="79">
        <f>IF(SUM(O19+S19+W19+AA19+AE19+AI19+AM19)=0,"",15*SUM(O19+S19+W19+AA19+AE19+AI19+AM19))</f>
      </c>
      <c r="L19" s="72"/>
      <c r="M19" s="80"/>
      <c r="N19" s="80"/>
      <c r="O19" s="76"/>
      <c r="P19" s="81"/>
      <c r="Q19" s="82"/>
      <c r="R19" s="82"/>
      <c r="S19" s="83"/>
      <c r="T19" s="84"/>
      <c r="U19" s="85"/>
      <c r="V19" s="85">
        <v>30</v>
      </c>
      <c r="W19" s="86"/>
      <c r="X19" s="78"/>
      <c r="Y19" s="80"/>
      <c r="Z19" s="80">
        <v>30</v>
      </c>
      <c r="AA19" s="83"/>
      <c r="AB19" s="87"/>
      <c r="AC19" s="79"/>
      <c r="AD19" s="79">
        <v>30</v>
      </c>
      <c r="AE19" s="86"/>
      <c r="AF19" s="87"/>
      <c r="AG19" s="80"/>
      <c r="AH19" s="88">
        <v>30</v>
      </c>
      <c r="AI19" s="83"/>
      <c r="AJ19" s="78"/>
      <c r="AK19" s="80"/>
      <c r="AL19" s="80"/>
      <c r="AM19" s="83"/>
    </row>
    <row r="20" spans="1:39" s="71" customFormat="1" ht="18" customHeight="1">
      <c r="A20" s="89" t="s">
        <v>21</v>
      </c>
      <c r="B20" s="90" t="s">
        <v>238</v>
      </c>
      <c r="C20" s="91"/>
      <c r="D20" s="75"/>
      <c r="E20" s="76">
        <v>2</v>
      </c>
      <c r="F20" s="77">
        <v>2</v>
      </c>
      <c r="G20" s="92">
        <f>SUM(H20:K20)</f>
        <v>60</v>
      </c>
      <c r="H20" s="79">
        <f t="shared" si="0"/>
      </c>
      <c r="I20" s="79">
        <f t="shared" si="0"/>
        <v>60</v>
      </c>
      <c r="J20" s="79">
        <f t="shared" si="0"/>
      </c>
      <c r="K20" s="93">
        <f>IF(SUM(O20+S20+W20+AA20+AE20+AI20+AM20)=0,"",15*SUM(O20+S20+W20+AA20+AE20+AI20+AM20))</f>
      </c>
      <c r="L20" s="94"/>
      <c r="M20" s="95"/>
      <c r="N20" s="95"/>
      <c r="O20" s="96"/>
      <c r="P20" s="97"/>
      <c r="Q20" s="95"/>
      <c r="R20" s="95"/>
      <c r="S20" s="98"/>
      <c r="T20" s="94"/>
      <c r="U20" s="99">
        <v>30</v>
      </c>
      <c r="V20" s="99"/>
      <c r="W20" s="100"/>
      <c r="X20" s="92"/>
      <c r="Y20" s="95">
        <v>30</v>
      </c>
      <c r="Z20" s="95"/>
      <c r="AA20" s="98"/>
      <c r="AB20" s="101"/>
      <c r="AC20" s="99"/>
      <c r="AD20" s="99"/>
      <c r="AE20" s="100"/>
      <c r="AF20" s="101"/>
      <c r="AG20" s="95"/>
      <c r="AH20" s="95"/>
      <c r="AI20" s="98"/>
      <c r="AJ20" s="92"/>
      <c r="AK20" s="95"/>
      <c r="AL20" s="95"/>
      <c r="AM20" s="98"/>
    </row>
    <row r="21" spans="1:39" s="71" customFormat="1" ht="18" customHeight="1">
      <c r="A21" s="72" t="s">
        <v>22</v>
      </c>
      <c r="B21" s="90" t="s">
        <v>75</v>
      </c>
      <c r="C21" s="91"/>
      <c r="D21" s="75"/>
      <c r="E21" s="76">
        <v>2</v>
      </c>
      <c r="F21" s="77">
        <v>2</v>
      </c>
      <c r="G21" s="92">
        <f>SUM(H21:K21)</f>
        <v>30</v>
      </c>
      <c r="H21" s="79">
        <f t="shared" si="0"/>
        <v>15</v>
      </c>
      <c r="I21" s="79">
        <f t="shared" si="0"/>
      </c>
      <c r="J21" s="79">
        <f t="shared" si="0"/>
        <v>15</v>
      </c>
      <c r="K21" s="93">
        <f>IF(SUM(O21+S21+W21+AA21+AE21+AI21+AM21)=0,"",15*SUM(O21+S21+W21+AA21+AE21+AI21+AM21))</f>
      </c>
      <c r="L21" s="94">
        <v>15</v>
      </c>
      <c r="M21" s="95"/>
      <c r="N21" s="95">
        <v>15</v>
      </c>
      <c r="O21" s="96"/>
      <c r="P21" s="97"/>
      <c r="Q21" s="95"/>
      <c r="R21" s="95"/>
      <c r="S21" s="98"/>
      <c r="T21" s="94"/>
      <c r="U21" s="99"/>
      <c r="V21" s="99"/>
      <c r="W21" s="100"/>
      <c r="X21" s="92"/>
      <c r="Y21" s="95"/>
      <c r="Z21" s="95"/>
      <c r="AA21" s="98"/>
      <c r="AB21" s="101"/>
      <c r="AC21" s="99"/>
      <c r="AD21" s="99"/>
      <c r="AE21" s="100"/>
      <c r="AF21" s="101"/>
      <c r="AG21" s="95"/>
      <c r="AH21" s="95"/>
      <c r="AI21" s="98"/>
      <c r="AJ21" s="92"/>
      <c r="AK21" s="95"/>
      <c r="AL21" s="95"/>
      <c r="AM21" s="98"/>
    </row>
    <row r="22" spans="1:41" s="71" customFormat="1" ht="18" customHeight="1">
      <c r="A22" s="89" t="s">
        <v>23</v>
      </c>
      <c r="B22" s="102" t="s">
        <v>235</v>
      </c>
      <c r="C22" s="103"/>
      <c r="D22" s="75"/>
      <c r="E22" s="104">
        <v>2</v>
      </c>
      <c r="F22" s="77">
        <v>4</v>
      </c>
      <c r="G22" s="92">
        <f>SUM(H22:K22)</f>
        <v>60</v>
      </c>
      <c r="H22" s="79">
        <f t="shared" si="0"/>
        <v>45</v>
      </c>
      <c r="I22" s="79">
        <f t="shared" si="0"/>
        <v>15</v>
      </c>
      <c r="J22" s="79">
        <f t="shared" si="0"/>
      </c>
      <c r="K22" s="93">
        <f>IF(SUM(O22+S22+W22+AA22+AE22+AI22+AM22)=0,"",15*SUM(O22+S22+W22+AA22+AE22+AI22+AM22))</f>
      </c>
      <c r="L22" s="94">
        <v>30</v>
      </c>
      <c r="M22" s="95"/>
      <c r="N22" s="95"/>
      <c r="O22" s="96"/>
      <c r="P22" s="105">
        <v>15</v>
      </c>
      <c r="Q22" s="95">
        <v>15</v>
      </c>
      <c r="R22" s="95"/>
      <c r="S22" s="106"/>
      <c r="T22" s="94"/>
      <c r="U22" s="99"/>
      <c r="V22" s="99"/>
      <c r="W22" s="100"/>
      <c r="X22" s="92"/>
      <c r="Y22" s="95"/>
      <c r="Z22" s="95"/>
      <c r="AA22" s="98"/>
      <c r="AB22" s="101"/>
      <c r="AC22" s="99"/>
      <c r="AD22" s="99"/>
      <c r="AE22" s="100"/>
      <c r="AF22" s="101"/>
      <c r="AG22" s="95"/>
      <c r="AH22" s="95"/>
      <c r="AI22" s="98"/>
      <c r="AJ22" s="92"/>
      <c r="AK22" s="95"/>
      <c r="AL22" s="95"/>
      <c r="AM22" s="98"/>
      <c r="AO22" s="71" t="s">
        <v>95</v>
      </c>
    </row>
    <row r="23" spans="1:39" s="71" customFormat="1" ht="18" customHeight="1">
      <c r="A23" s="72" t="s">
        <v>24</v>
      </c>
      <c r="B23" s="90" t="s">
        <v>108</v>
      </c>
      <c r="C23" s="91"/>
      <c r="D23" s="75"/>
      <c r="E23" s="76">
        <v>1</v>
      </c>
      <c r="F23" s="77">
        <v>2</v>
      </c>
      <c r="G23" s="92">
        <f>SUM(H23:K23)</f>
        <v>15</v>
      </c>
      <c r="H23" s="79">
        <f t="shared" si="0"/>
        <v>15</v>
      </c>
      <c r="I23" s="79">
        <f t="shared" si="0"/>
      </c>
      <c r="J23" s="79">
        <f t="shared" si="0"/>
      </c>
      <c r="K23" s="93">
        <f>IF(SUM(O23+S23+W23+AA23+AE23+AI23+AM23)=0,"",15*SUM(O23+S23+W23+AA23+AE23+AI23+AM23))</f>
      </c>
      <c r="L23" s="94">
        <v>15</v>
      </c>
      <c r="M23" s="95"/>
      <c r="N23" s="95"/>
      <c r="O23" s="96"/>
      <c r="P23" s="97"/>
      <c r="Q23" s="95"/>
      <c r="R23" s="95"/>
      <c r="S23" s="98"/>
      <c r="T23" s="94"/>
      <c r="U23" s="99"/>
      <c r="V23" s="99"/>
      <c r="W23" s="100"/>
      <c r="X23" s="92"/>
      <c r="Y23" s="95"/>
      <c r="Z23" s="95"/>
      <c r="AA23" s="98"/>
      <c r="AB23" s="101"/>
      <c r="AC23" s="99"/>
      <c r="AD23" s="99"/>
      <c r="AE23" s="100"/>
      <c r="AF23" s="101"/>
      <c r="AG23" s="95"/>
      <c r="AH23" s="95"/>
      <c r="AI23" s="98"/>
      <c r="AJ23" s="92"/>
      <c r="AK23" s="95"/>
      <c r="AL23" s="95"/>
      <c r="AM23" s="98"/>
    </row>
    <row r="24" spans="1:39" s="71" customFormat="1" ht="18" customHeight="1" thickBot="1">
      <c r="A24" s="72"/>
      <c r="B24" s="107"/>
      <c r="C24" s="108"/>
      <c r="D24" s="109"/>
      <c r="E24" s="110"/>
      <c r="F24" s="111"/>
      <c r="G24" s="112"/>
      <c r="H24" s="113"/>
      <c r="I24" s="113"/>
      <c r="J24" s="113"/>
      <c r="K24" s="114"/>
      <c r="L24" s="112"/>
      <c r="M24" s="110"/>
      <c r="N24" s="110"/>
      <c r="O24" s="115"/>
      <c r="P24" s="112"/>
      <c r="Q24" s="110"/>
      <c r="R24" s="110"/>
      <c r="S24" s="111"/>
      <c r="T24" s="116"/>
      <c r="U24" s="113"/>
      <c r="V24" s="113"/>
      <c r="W24" s="117"/>
      <c r="X24" s="118"/>
      <c r="Y24" s="110"/>
      <c r="Z24" s="110"/>
      <c r="AA24" s="111"/>
      <c r="AB24" s="119"/>
      <c r="AC24" s="113"/>
      <c r="AD24" s="113"/>
      <c r="AE24" s="117"/>
      <c r="AF24" s="119"/>
      <c r="AG24" s="110"/>
      <c r="AH24" s="110"/>
      <c r="AI24" s="111"/>
      <c r="AJ24" s="118"/>
      <c r="AK24" s="110"/>
      <c r="AL24" s="110"/>
      <c r="AM24" s="111"/>
    </row>
    <row r="25" spans="1:41" ht="18" customHeight="1" thickTop="1">
      <c r="A25" s="324" t="s">
        <v>25</v>
      </c>
      <c r="B25" s="325"/>
      <c r="C25" s="326"/>
      <c r="D25" s="352">
        <f aca="true" t="shared" si="1" ref="D25:AM25">SUM(D19:D24)</f>
        <v>1</v>
      </c>
      <c r="E25" s="343">
        <f t="shared" si="1"/>
        <v>10</v>
      </c>
      <c r="F25" s="344">
        <f t="shared" si="1"/>
        <v>15</v>
      </c>
      <c r="G25" s="349">
        <f t="shared" si="1"/>
        <v>285</v>
      </c>
      <c r="H25" s="343">
        <f>SUM(H19:H24)</f>
        <v>75</v>
      </c>
      <c r="I25" s="343">
        <f>SUM(I19:I24)</f>
        <v>75</v>
      </c>
      <c r="J25" s="343">
        <f t="shared" si="1"/>
        <v>135</v>
      </c>
      <c r="K25" s="344">
        <f t="shared" si="1"/>
        <v>0</v>
      </c>
      <c r="L25" s="120">
        <f t="shared" si="1"/>
        <v>60</v>
      </c>
      <c r="M25" s="121">
        <f t="shared" si="1"/>
        <v>0</v>
      </c>
      <c r="N25" s="121">
        <f t="shared" si="1"/>
        <v>15</v>
      </c>
      <c r="O25" s="122">
        <f t="shared" si="1"/>
        <v>0</v>
      </c>
      <c r="P25" s="120">
        <f t="shared" si="1"/>
        <v>15</v>
      </c>
      <c r="Q25" s="121">
        <f t="shared" si="1"/>
        <v>15</v>
      </c>
      <c r="R25" s="121">
        <f t="shared" si="1"/>
        <v>0</v>
      </c>
      <c r="S25" s="123">
        <f t="shared" si="1"/>
        <v>0</v>
      </c>
      <c r="T25" s="120">
        <f t="shared" si="1"/>
        <v>0</v>
      </c>
      <c r="U25" s="121">
        <f t="shared" si="1"/>
        <v>30</v>
      </c>
      <c r="V25" s="121">
        <f t="shared" si="1"/>
        <v>30</v>
      </c>
      <c r="W25" s="123">
        <f t="shared" si="1"/>
        <v>0</v>
      </c>
      <c r="X25" s="124">
        <f t="shared" si="1"/>
        <v>0</v>
      </c>
      <c r="Y25" s="121">
        <f t="shared" si="1"/>
        <v>30</v>
      </c>
      <c r="Z25" s="121">
        <f t="shared" si="1"/>
        <v>30</v>
      </c>
      <c r="AA25" s="123">
        <f t="shared" si="1"/>
        <v>0</v>
      </c>
      <c r="AB25" s="124">
        <f t="shared" si="1"/>
        <v>0</v>
      </c>
      <c r="AC25" s="121">
        <f t="shared" si="1"/>
        <v>0</v>
      </c>
      <c r="AD25" s="121">
        <f t="shared" si="1"/>
        <v>30</v>
      </c>
      <c r="AE25" s="123">
        <f t="shared" si="1"/>
        <v>0</v>
      </c>
      <c r="AF25" s="120">
        <f t="shared" si="1"/>
        <v>0</v>
      </c>
      <c r="AG25" s="121">
        <f t="shared" si="1"/>
        <v>0</v>
      </c>
      <c r="AH25" s="121">
        <f t="shared" si="1"/>
        <v>30</v>
      </c>
      <c r="AI25" s="123">
        <f t="shared" si="1"/>
        <v>0</v>
      </c>
      <c r="AJ25" s="124">
        <f t="shared" si="1"/>
        <v>0</v>
      </c>
      <c r="AK25" s="121">
        <f t="shared" si="1"/>
        <v>0</v>
      </c>
      <c r="AL25" s="121">
        <f t="shared" si="1"/>
        <v>0</v>
      </c>
      <c r="AM25" s="123">
        <f t="shared" si="1"/>
        <v>0</v>
      </c>
      <c r="AO25" s="43">
        <f>(I25+J25+K25)*100/G25</f>
        <v>73.6842105263158</v>
      </c>
    </row>
    <row r="26" spans="1:39" ht="18" customHeight="1" thickBot="1">
      <c r="A26" s="327"/>
      <c r="B26" s="328"/>
      <c r="C26" s="329"/>
      <c r="D26" s="353"/>
      <c r="E26" s="351"/>
      <c r="F26" s="392"/>
      <c r="G26" s="456"/>
      <c r="H26" s="351"/>
      <c r="I26" s="351"/>
      <c r="J26" s="351"/>
      <c r="K26" s="392"/>
      <c r="L26" s="125"/>
      <c r="M26" s="126">
        <f>SUM(L25:O25)</f>
        <v>75</v>
      </c>
      <c r="N26" s="126"/>
      <c r="O26" s="126"/>
      <c r="P26" s="125"/>
      <c r="Q26" s="126">
        <f>SUM(P25:S25)</f>
        <v>30</v>
      </c>
      <c r="R26" s="126"/>
      <c r="S26" s="127"/>
      <c r="T26" s="126"/>
      <c r="U26" s="126">
        <f>SUM(T25:W25)</f>
        <v>60</v>
      </c>
      <c r="V26" s="126"/>
      <c r="W26" s="127"/>
      <c r="X26" s="125"/>
      <c r="Y26" s="126">
        <f>SUM(X25:AA25)</f>
        <v>60</v>
      </c>
      <c r="Z26" s="126"/>
      <c r="AA26" s="127"/>
      <c r="AB26" s="125"/>
      <c r="AC26" s="126">
        <f>SUM(AB25:AE25)</f>
        <v>30</v>
      </c>
      <c r="AD26" s="126"/>
      <c r="AE26" s="127"/>
      <c r="AF26" s="125"/>
      <c r="AG26" s="126">
        <f>SUM(AF25:AI25)</f>
        <v>30</v>
      </c>
      <c r="AH26" s="126"/>
      <c r="AI26" s="127"/>
      <c r="AJ26" s="125"/>
      <c r="AK26" s="126">
        <f>SUM(AJ25:AM25)</f>
        <v>0</v>
      </c>
      <c r="AL26" s="126"/>
      <c r="AM26" s="127"/>
    </row>
    <row r="27" spans="1:39" ht="18" customHeight="1">
      <c r="A27" s="361" t="s">
        <v>26</v>
      </c>
      <c r="B27" s="362"/>
      <c r="C27" s="363"/>
      <c r="D27" s="355" t="s">
        <v>12</v>
      </c>
      <c r="E27" s="417" t="s">
        <v>13</v>
      </c>
      <c r="F27" s="337" t="s">
        <v>65</v>
      </c>
      <c r="G27" s="391" t="s">
        <v>10</v>
      </c>
      <c r="H27" s="339" t="s">
        <v>14</v>
      </c>
      <c r="I27" s="339" t="s">
        <v>15</v>
      </c>
      <c r="J27" s="339" t="s">
        <v>16</v>
      </c>
      <c r="K27" s="320" t="s">
        <v>59</v>
      </c>
      <c r="L27" s="414" t="s">
        <v>203</v>
      </c>
      <c r="M27" s="415"/>
      <c r="N27" s="415"/>
      <c r="O27" s="416"/>
      <c r="P27" s="414" t="s">
        <v>204</v>
      </c>
      <c r="Q27" s="415"/>
      <c r="R27" s="415"/>
      <c r="S27" s="416"/>
      <c r="T27" s="414" t="s">
        <v>205</v>
      </c>
      <c r="U27" s="415"/>
      <c r="V27" s="415"/>
      <c r="W27" s="416"/>
      <c r="X27" s="369" t="s">
        <v>206</v>
      </c>
      <c r="Y27" s="370"/>
      <c r="Z27" s="370"/>
      <c r="AA27" s="371"/>
      <c r="AB27" s="369" t="s">
        <v>207</v>
      </c>
      <c r="AC27" s="370"/>
      <c r="AD27" s="370"/>
      <c r="AE27" s="371"/>
      <c r="AF27" s="369" t="s">
        <v>208</v>
      </c>
      <c r="AG27" s="370"/>
      <c r="AH27" s="370"/>
      <c r="AI27" s="371"/>
      <c r="AJ27" s="369" t="s">
        <v>209</v>
      </c>
      <c r="AK27" s="370"/>
      <c r="AL27" s="370"/>
      <c r="AM27" s="371"/>
    </row>
    <row r="28" spans="1:39" ht="18" customHeight="1">
      <c r="A28" s="361"/>
      <c r="B28" s="362"/>
      <c r="C28" s="363"/>
      <c r="D28" s="356"/>
      <c r="E28" s="417"/>
      <c r="F28" s="354"/>
      <c r="G28" s="391"/>
      <c r="H28" s="339"/>
      <c r="I28" s="339"/>
      <c r="J28" s="339"/>
      <c r="K28" s="320"/>
      <c r="L28" s="372" t="s">
        <v>14</v>
      </c>
      <c r="M28" s="341" t="s">
        <v>15</v>
      </c>
      <c r="N28" s="376" t="s">
        <v>17</v>
      </c>
      <c r="O28" s="337" t="s">
        <v>63</v>
      </c>
      <c r="P28" s="372" t="s">
        <v>14</v>
      </c>
      <c r="Q28" s="341" t="s">
        <v>15</v>
      </c>
      <c r="R28" s="376" t="s">
        <v>17</v>
      </c>
      <c r="S28" s="337" t="s">
        <v>63</v>
      </c>
      <c r="T28" s="372" t="s">
        <v>14</v>
      </c>
      <c r="U28" s="341" t="s">
        <v>15</v>
      </c>
      <c r="V28" s="376" t="s">
        <v>17</v>
      </c>
      <c r="W28" s="337" t="s">
        <v>63</v>
      </c>
      <c r="X28" s="372" t="s">
        <v>14</v>
      </c>
      <c r="Y28" s="341" t="s">
        <v>15</v>
      </c>
      <c r="Z28" s="376" t="s">
        <v>17</v>
      </c>
      <c r="AA28" s="337" t="s">
        <v>63</v>
      </c>
      <c r="AB28" s="372" t="s">
        <v>14</v>
      </c>
      <c r="AC28" s="341" t="s">
        <v>15</v>
      </c>
      <c r="AD28" s="376" t="s">
        <v>17</v>
      </c>
      <c r="AE28" s="337" t="s">
        <v>63</v>
      </c>
      <c r="AF28" s="372" t="s">
        <v>14</v>
      </c>
      <c r="AG28" s="341" t="s">
        <v>15</v>
      </c>
      <c r="AH28" s="376" t="s">
        <v>17</v>
      </c>
      <c r="AI28" s="337" t="s">
        <v>63</v>
      </c>
      <c r="AJ28" s="372" t="s">
        <v>14</v>
      </c>
      <c r="AK28" s="341" t="s">
        <v>15</v>
      </c>
      <c r="AL28" s="376" t="s">
        <v>17</v>
      </c>
      <c r="AM28" s="337" t="s">
        <v>63</v>
      </c>
    </row>
    <row r="29" spans="1:39" ht="18" customHeight="1" thickBot="1">
      <c r="A29" s="361"/>
      <c r="B29" s="362"/>
      <c r="C29" s="363"/>
      <c r="D29" s="357"/>
      <c r="E29" s="377"/>
      <c r="F29" s="338"/>
      <c r="G29" s="350"/>
      <c r="H29" s="340"/>
      <c r="I29" s="340"/>
      <c r="J29" s="340"/>
      <c r="K29" s="321"/>
      <c r="L29" s="350"/>
      <c r="M29" s="342"/>
      <c r="N29" s="377"/>
      <c r="O29" s="338"/>
      <c r="P29" s="350"/>
      <c r="Q29" s="342"/>
      <c r="R29" s="377"/>
      <c r="S29" s="338"/>
      <c r="T29" s="350"/>
      <c r="U29" s="342"/>
      <c r="V29" s="377"/>
      <c r="W29" s="338"/>
      <c r="X29" s="350"/>
      <c r="Y29" s="342"/>
      <c r="Z29" s="377"/>
      <c r="AA29" s="338"/>
      <c r="AB29" s="350"/>
      <c r="AC29" s="342"/>
      <c r="AD29" s="377"/>
      <c r="AE29" s="338"/>
      <c r="AF29" s="350"/>
      <c r="AG29" s="342"/>
      <c r="AH29" s="377"/>
      <c r="AI29" s="338"/>
      <c r="AJ29" s="350"/>
      <c r="AK29" s="342"/>
      <c r="AL29" s="377"/>
      <c r="AM29" s="338"/>
    </row>
    <row r="30" spans="1:41" ht="18" customHeight="1">
      <c r="A30" s="361"/>
      <c r="B30" s="362"/>
      <c r="C30" s="363"/>
      <c r="D30" s="455">
        <f aca="true" t="shared" si="2" ref="D30:AM30">SUM(D25)</f>
        <v>1</v>
      </c>
      <c r="E30" s="322">
        <f t="shared" si="2"/>
        <v>10</v>
      </c>
      <c r="F30" s="457">
        <f t="shared" si="2"/>
        <v>15</v>
      </c>
      <c r="G30" s="467">
        <f t="shared" si="2"/>
        <v>285</v>
      </c>
      <c r="H30" s="322">
        <f t="shared" si="2"/>
        <v>75</v>
      </c>
      <c r="I30" s="322">
        <f t="shared" si="2"/>
        <v>75</v>
      </c>
      <c r="J30" s="322">
        <f t="shared" si="2"/>
        <v>135</v>
      </c>
      <c r="K30" s="322">
        <f t="shared" si="2"/>
        <v>0</v>
      </c>
      <c r="L30" s="128">
        <f t="shared" si="2"/>
        <v>60</v>
      </c>
      <c r="M30" s="129">
        <f t="shared" si="2"/>
        <v>0</v>
      </c>
      <c r="N30" s="129">
        <f t="shared" si="2"/>
        <v>15</v>
      </c>
      <c r="O30" s="130">
        <f t="shared" si="2"/>
        <v>0</v>
      </c>
      <c r="P30" s="128">
        <f t="shared" si="2"/>
        <v>15</v>
      </c>
      <c r="Q30" s="129">
        <f t="shared" si="2"/>
        <v>15</v>
      </c>
      <c r="R30" s="129">
        <f t="shared" si="2"/>
        <v>0</v>
      </c>
      <c r="S30" s="131">
        <f t="shared" si="2"/>
        <v>0</v>
      </c>
      <c r="T30" s="132">
        <f t="shared" si="2"/>
        <v>0</v>
      </c>
      <c r="U30" s="129">
        <f t="shared" si="2"/>
        <v>30</v>
      </c>
      <c r="V30" s="129">
        <f t="shared" si="2"/>
        <v>30</v>
      </c>
      <c r="W30" s="130">
        <f t="shared" si="2"/>
        <v>0</v>
      </c>
      <c r="X30" s="128">
        <f t="shared" si="2"/>
        <v>0</v>
      </c>
      <c r="Y30" s="129">
        <f t="shared" si="2"/>
        <v>30</v>
      </c>
      <c r="Z30" s="129">
        <f t="shared" si="2"/>
        <v>30</v>
      </c>
      <c r="AA30" s="131">
        <f t="shared" si="2"/>
        <v>0</v>
      </c>
      <c r="AB30" s="132">
        <f t="shared" si="2"/>
        <v>0</v>
      </c>
      <c r="AC30" s="129">
        <f t="shared" si="2"/>
        <v>0</v>
      </c>
      <c r="AD30" s="129">
        <f t="shared" si="2"/>
        <v>30</v>
      </c>
      <c r="AE30" s="130">
        <f t="shared" si="2"/>
        <v>0</v>
      </c>
      <c r="AF30" s="128">
        <f t="shared" si="2"/>
        <v>0</v>
      </c>
      <c r="AG30" s="129">
        <f t="shared" si="2"/>
        <v>0</v>
      </c>
      <c r="AH30" s="129">
        <f t="shared" si="2"/>
        <v>30</v>
      </c>
      <c r="AI30" s="131">
        <f t="shared" si="2"/>
        <v>0</v>
      </c>
      <c r="AJ30" s="132">
        <f t="shared" si="2"/>
        <v>0</v>
      </c>
      <c r="AK30" s="129">
        <f t="shared" si="2"/>
        <v>0</v>
      </c>
      <c r="AL30" s="129">
        <f t="shared" si="2"/>
        <v>0</v>
      </c>
      <c r="AM30" s="131">
        <f t="shared" si="2"/>
        <v>0</v>
      </c>
      <c r="AO30" s="43" t="s">
        <v>66</v>
      </c>
    </row>
    <row r="31" spans="1:41" ht="18" customHeight="1" thickBot="1">
      <c r="A31" s="361"/>
      <c r="B31" s="362"/>
      <c r="C31" s="363"/>
      <c r="D31" s="426"/>
      <c r="E31" s="323"/>
      <c r="F31" s="413"/>
      <c r="G31" s="428"/>
      <c r="H31" s="323"/>
      <c r="I31" s="323"/>
      <c r="J31" s="323"/>
      <c r="K31" s="323"/>
      <c r="L31" s="400">
        <f>SUM(L30:O30)</f>
        <v>75</v>
      </c>
      <c r="M31" s="401"/>
      <c r="N31" s="401"/>
      <c r="O31" s="411"/>
      <c r="P31" s="400">
        <f>SUM(P30:S30)</f>
        <v>30</v>
      </c>
      <c r="Q31" s="401"/>
      <c r="R31" s="401"/>
      <c r="S31" s="411"/>
      <c r="T31" s="400">
        <f>SUM(T30:W30)</f>
        <v>60</v>
      </c>
      <c r="U31" s="401"/>
      <c r="V31" s="401"/>
      <c r="W31" s="411"/>
      <c r="X31" s="400">
        <f>SUM(X30:AA30)</f>
        <v>60</v>
      </c>
      <c r="Y31" s="401"/>
      <c r="Z31" s="401"/>
      <c r="AA31" s="411"/>
      <c r="AB31" s="400">
        <f>SUM(AB30:AE30)</f>
        <v>30</v>
      </c>
      <c r="AC31" s="401"/>
      <c r="AD31" s="401"/>
      <c r="AE31" s="411"/>
      <c r="AF31" s="400">
        <f>SUM(AF30:AI30)</f>
        <v>30</v>
      </c>
      <c r="AG31" s="401"/>
      <c r="AH31" s="401"/>
      <c r="AI31" s="411"/>
      <c r="AJ31" s="400">
        <f>SUM(AJ30:AM30)</f>
        <v>0</v>
      </c>
      <c r="AK31" s="401"/>
      <c r="AL31" s="401"/>
      <c r="AM31" s="411"/>
      <c r="AO31" s="43">
        <f>SUM(L31:AM31)</f>
        <v>285</v>
      </c>
    </row>
    <row r="32" spans="1:41" ht="18" customHeight="1">
      <c r="A32" s="361"/>
      <c r="B32" s="362"/>
      <c r="C32" s="363"/>
      <c r="D32" s="418" t="s">
        <v>27</v>
      </c>
      <c r="E32" s="419"/>
      <c r="F32" s="420"/>
      <c r="G32" s="397" t="s">
        <v>28</v>
      </c>
      <c r="H32" s="370"/>
      <c r="I32" s="370"/>
      <c r="J32" s="370"/>
      <c r="K32" s="371"/>
      <c r="L32" s="405">
        <v>0</v>
      </c>
      <c r="M32" s="406"/>
      <c r="N32" s="406"/>
      <c r="O32" s="407"/>
      <c r="P32" s="405">
        <v>0</v>
      </c>
      <c r="Q32" s="406"/>
      <c r="R32" s="406"/>
      <c r="S32" s="407"/>
      <c r="T32" s="405">
        <v>0</v>
      </c>
      <c r="U32" s="406"/>
      <c r="V32" s="406"/>
      <c r="W32" s="407"/>
      <c r="X32" s="405">
        <v>0</v>
      </c>
      <c r="Y32" s="406"/>
      <c r="Z32" s="406"/>
      <c r="AA32" s="407"/>
      <c r="AB32" s="405">
        <v>0</v>
      </c>
      <c r="AC32" s="406"/>
      <c r="AD32" s="406"/>
      <c r="AE32" s="407"/>
      <c r="AF32" s="405">
        <v>1</v>
      </c>
      <c r="AG32" s="406"/>
      <c r="AH32" s="406"/>
      <c r="AI32" s="407"/>
      <c r="AJ32" s="405">
        <v>0</v>
      </c>
      <c r="AK32" s="406"/>
      <c r="AL32" s="406"/>
      <c r="AM32" s="407"/>
      <c r="AO32" s="43">
        <f>SUM(L32:AM32)</f>
        <v>1</v>
      </c>
    </row>
    <row r="33" spans="1:41" ht="18" customHeight="1">
      <c r="A33" s="361"/>
      <c r="B33" s="362"/>
      <c r="C33" s="363"/>
      <c r="D33" s="421"/>
      <c r="E33" s="362"/>
      <c r="F33" s="422"/>
      <c r="G33" s="393" t="s">
        <v>29</v>
      </c>
      <c r="H33" s="394"/>
      <c r="I33" s="394"/>
      <c r="J33" s="394"/>
      <c r="K33" s="395"/>
      <c r="L33" s="408">
        <v>4</v>
      </c>
      <c r="M33" s="409"/>
      <c r="N33" s="409"/>
      <c r="O33" s="410"/>
      <c r="P33" s="408">
        <v>1</v>
      </c>
      <c r="Q33" s="409"/>
      <c r="R33" s="409"/>
      <c r="S33" s="410"/>
      <c r="T33" s="408">
        <v>2</v>
      </c>
      <c r="U33" s="409"/>
      <c r="V33" s="409"/>
      <c r="W33" s="410"/>
      <c r="X33" s="408">
        <v>2</v>
      </c>
      <c r="Y33" s="409"/>
      <c r="Z33" s="409"/>
      <c r="AA33" s="410"/>
      <c r="AB33" s="408">
        <v>1</v>
      </c>
      <c r="AC33" s="409"/>
      <c r="AD33" s="409"/>
      <c r="AE33" s="410"/>
      <c r="AF33" s="408">
        <v>0</v>
      </c>
      <c r="AG33" s="409"/>
      <c r="AH33" s="409"/>
      <c r="AI33" s="410"/>
      <c r="AJ33" s="408">
        <v>0</v>
      </c>
      <c r="AK33" s="409"/>
      <c r="AL33" s="409"/>
      <c r="AM33" s="410"/>
      <c r="AO33" s="43">
        <f>SUM(L33:AM33)</f>
        <v>10</v>
      </c>
    </row>
    <row r="34" spans="1:41" ht="18" customHeight="1" thickBot="1">
      <c r="A34" s="361"/>
      <c r="B34" s="362"/>
      <c r="C34" s="363"/>
      <c r="D34" s="423"/>
      <c r="E34" s="401"/>
      <c r="F34" s="424"/>
      <c r="G34" s="393" t="s">
        <v>65</v>
      </c>
      <c r="H34" s="394"/>
      <c r="I34" s="394"/>
      <c r="J34" s="394"/>
      <c r="K34" s="395"/>
      <c r="L34" s="378">
        <v>6</v>
      </c>
      <c r="M34" s="378"/>
      <c r="N34" s="378"/>
      <c r="O34" s="378"/>
      <c r="P34" s="378">
        <v>2</v>
      </c>
      <c r="Q34" s="378"/>
      <c r="R34" s="378"/>
      <c r="S34" s="378"/>
      <c r="T34" s="378">
        <v>2</v>
      </c>
      <c r="U34" s="378"/>
      <c r="V34" s="378"/>
      <c r="W34" s="378"/>
      <c r="X34" s="378">
        <v>2</v>
      </c>
      <c r="Y34" s="378"/>
      <c r="Z34" s="378"/>
      <c r="AA34" s="378"/>
      <c r="AB34" s="378">
        <v>1</v>
      </c>
      <c r="AC34" s="378"/>
      <c r="AD34" s="378"/>
      <c r="AE34" s="378"/>
      <c r="AF34" s="378">
        <v>2</v>
      </c>
      <c r="AG34" s="378"/>
      <c r="AH34" s="378"/>
      <c r="AI34" s="378"/>
      <c r="AJ34" s="378">
        <v>0</v>
      </c>
      <c r="AK34" s="378"/>
      <c r="AL34" s="378"/>
      <c r="AM34" s="378"/>
      <c r="AO34" s="43">
        <f>SUM(L34:AM34)</f>
        <v>15</v>
      </c>
    </row>
    <row r="35" spans="1:39" ht="18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  <c r="V35" s="134"/>
      <c r="W35" s="134"/>
      <c r="X35" s="134"/>
      <c r="Y35" s="134"/>
      <c r="Z35" s="135"/>
      <c r="AA35" s="136"/>
      <c r="AB35" s="137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</row>
    <row r="36" spans="1:39" ht="18" customHeight="1">
      <c r="A36" s="44" t="s">
        <v>62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6"/>
      <c r="AB36" s="140"/>
      <c r="AC36" s="141" t="s">
        <v>242</v>
      </c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</row>
    <row r="37" spans="1:39" ht="18" customHeight="1">
      <c r="A37" s="143"/>
      <c r="B37" s="144" t="s">
        <v>20</v>
      </c>
      <c r="C37" s="292" t="s">
        <v>218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145"/>
      <c r="U37" s="145"/>
      <c r="V37" s="145"/>
      <c r="W37" s="145"/>
      <c r="X37" s="50"/>
      <c r="Y37" s="50"/>
      <c r="Z37" s="50"/>
      <c r="AA37" s="56"/>
      <c r="AB37" s="140"/>
      <c r="AC37" s="141"/>
      <c r="AD37" s="146"/>
      <c r="AE37" s="146"/>
      <c r="AF37" s="141"/>
      <c r="AG37" s="141"/>
      <c r="AH37" s="141"/>
      <c r="AI37" s="141"/>
      <c r="AJ37" s="141"/>
      <c r="AK37" s="147"/>
      <c r="AL37" s="147"/>
      <c r="AM37" s="148"/>
    </row>
    <row r="38" spans="1:41" ht="18" customHeight="1">
      <c r="A38" s="143"/>
      <c r="C38" s="292" t="s">
        <v>219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150"/>
      <c r="U38" s="49"/>
      <c r="V38" s="150"/>
      <c r="W38" s="150"/>
      <c r="X38" s="50"/>
      <c r="Y38" s="50"/>
      <c r="Z38" s="50"/>
      <c r="AA38" s="56"/>
      <c r="AB38" s="140"/>
      <c r="AC38" s="151" t="s">
        <v>30</v>
      </c>
      <c r="AD38" s="152"/>
      <c r="AE38" s="152"/>
      <c r="AF38" s="153"/>
      <c r="AG38" s="152"/>
      <c r="AH38" s="141"/>
      <c r="AI38" s="141"/>
      <c r="AJ38" s="152"/>
      <c r="AK38" s="152"/>
      <c r="AL38" s="152"/>
      <c r="AM38" s="142"/>
      <c r="AO38" s="154"/>
    </row>
    <row r="39" spans="1:41" ht="18" customHeight="1">
      <c r="A39" s="143"/>
      <c r="B39" s="144" t="s">
        <v>21</v>
      </c>
      <c r="C39" s="149" t="s">
        <v>246</v>
      </c>
      <c r="D39" s="71"/>
      <c r="E39" s="71"/>
      <c r="F39" s="71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50"/>
      <c r="R39" s="50"/>
      <c r="S39" s="50"/>
      <c r="T39" s="145"/>
      <c r="U39" s="145"/>
      <c r="V39" s="145"/>
      <c r="W39" s="145"/>
      <c r="X39" s="50"/>
      <c r="Y39" s="50"/>
      <c r="Z39" s="50"/>
      <c r="AA39" s="56"/>
      <c r="AB39" s="140"/>
      <c r="AC39" s="153" t="s">
        <v>31</v>
      </c>
      <c r="AD39" s="153" t="s">
        <v>32</v>
      </c>
      <c r="AE39" s="141"/>
      <c r="AF39" s="146"/>
      <c r="AG39" s="141"/>
      <c r="AH39" s="141"/>
      <c r="AI39" s="141"/>
      <c r="AJ39" s="141"/>
      <c r="AK39" s="141"/>
      <c r="AL39" s="141"/>
      <c r="AM39" s="156"/>
      <c r="AO39" s="154"/>
    </row>
    <row r="40" spans="1:41" ht="18" customHeight="1">
      <c r="A40" s="143"/>
      <c r="B40" s="155" t="s">
        <v>22</v>
      </c>
      <c r="C40" s="5" t="s">
        <v>210</v>
      </c>
      <c r="D40" s="145"/>
      <c r="E40" s="145"/>
      <c r="F40" s="145"/>
      <c r="G40" s="71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50"/>
      <c r="Y40" s="50"/>
      <c r="Z40" s="50"/>
      <c r="AA40" s="56"/>
      <c r="AB40" s="140"/>
      <c r="AC40" s="152" t="s">
        <v>33</v>
      </c>
      <c r="AD40" s="152" t="s">
        <v>34</v>
      </c>
      <c r="AE40" s="160"/>
      <c r="AF40" s="160"/>
      <c r="AG40" s="141"/>
      <c r="AH40" s="141"/>
      <c r="AI40" s="141"/>
      <c r="AJ40" s="141"/>
      <c r="AK40" s="141"/>
      <c r="AL40" s="141"/>
      <c r="AM40" s="142"/>
      <c r="AO40" s="154"/>
    </row>
    <row r="41" spans="1:41" ht="18" customHeight="1">
      <c r="A41" s="143"/>
      <c r="B41" s="157" t="s">
        <v>23</v>
      </c>
      <c r="C41" s="71" t="s">
        <v>217</v>
      </c>
      <c r="D41" s="71"/>
      <c r="E41" s="71"/>
      <c r="F41" s="71"/>
      <c r="G41" s="71"/>
      <c r="H41" s="71"/>
      <c r="I41" s="71"/>
      <c r="J41" s="71"/>
      <c r="K41" s="161"/>
      <c r="L41" s="71"/>
      <c r="M41" s="71"/>
      <c r="N41" s="71"/>
      <c r="O41" s="71"/>
      <c r="P41" s="71"/>
      <c r="Q41" s="71"/>
      <c r="R41" s="71"/>
      <c r="S41" s="71"/>
      <c r="T41" s="71"/>
      <c r="U41" s="50"/>
      <c r="V41" s="50"/>
      <c r="W41" s="50"/>
      <c r="X41" s="50"/>
      <c r="Y41" s="50"/>
      <c r="Z41" s="50"/>
      <c r="AA41" s="56"/>
      <c r="AB41" s="140"/>
      <c r="AC41" s="153" t="s">
        <v>16</v>
      </c>
      <c r="AD41" s="162" t="s">
        <v>35</v>
      </c>
      <c r="AE41" s="141"/>
      <c r="AF41" s="141"/>
      <c r="AG41" s="141"/>
      <c r="AH41" s="141"/>
      <c r="AI41" s="141"/>
      <c r="AJ41" s="141"/>
      <c r="AK41" s="141"/>
      <c r="AL41" s="141"/>
      <c r="AM41" s="142"/>
      <c r="AO41" s="154"/>
    </row>
    <row r="42" spans="1:39" ht="18" customHeight="1">
      <c r="A42" s="143"/>
      <c r="B42" s="157" t="s">
        <v>24</v>
      </c>
      <c r="C42" s="158" t="s">
        <v>211</v>
      </c>
      <c r="D42" s="71"/>
      <c r="E42" s="71"/>
      <c r="F42" s="71"/>
      <c r="G42" s="7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6"/>
      <c r="AB42" s="140"/>
      <c r="AC42" s="153" t="s">
        <v>36</v>
      </c>
      <c r="AD42" s="153" t="s">
        <v>37</v>
      </c>
      <c r="AE42" s="141"/>
      <c r="AF42" s="141"/>
      <c r="AG42" s="141"/>
      <c r="AH42" s="141"/>
      <c r="AI42" s="141"/>
      <c r="AJ42" s="141"/>
      <c r="AK42" s="141"/>
      <c r="AL42" s="141"/>
      <c r="AM42" s="142"/>
    </row>
    <row r="43" spans="1:39" ht="18" customHeight="1">
      <c r="A43" s="143"/>
      <c r="B43" s="157" t="s">
        <v>46</v>
      </c>
      <c r="C43" s="5" t="s">
        <v>213</v>
      </c>
      <c r="D43" s="71"/>
      <c r="E43" s="71"/>
      <c r="F43" s="71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45"/>
      <c r="U43" s="145"/>
      <c r="V43" s="145"/>
      <c r="W43" s="145"/>
      <c r="X43" s="50"/>
      <c r="Y43" s="50"/>
      <c r="Z43" s="50"/>
      <c r="AA43" s="56"/>
      <c r="AB43" s="140"/>
      <c r="AC43" s="153" t="s">
        <v>38</v>
      </c>
      <c r="AD43" s="153" t="s">
        <v>39</v>
      </c>
      <c r="AE43" s="141"/>
      <c r="AF43" s="146"/>
      <c r="AG43" s="141"/>
      <c r="AH43" s="141"/>
      <c r="AI43" s="141"/>
      <c r="AJ43" s="141"/>
      <c r="AK43" s="141"/>
      <c r="AL43" s="141"/>
      <c r="AM43" s="142"/>
    </row>
    <row r="44" spans="1:39" ht="18" customHeight="1">
      <c r="A44" s="143"/>
      <c r="B44" s="157" t="s">
        <v>47</v>
      </c>
      <c r="C44" s="5" t="s">
        <v>237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145"/>
      <c r="U44" s="145"/>
      <c r="V44" s="145"/>
      <c r="W44" s="145"/>
      <c r="X44" s="50"/>
      <c r="Y44" s="50"/>
      <c r="Z44" s="50"/>
      <c r="AA44" s="56"/>
      <c r="AB44" s="140"/>
      <c r="AC44" s="152" t="s">
        <v>40</v>
      </c>
      <c r="AD44" s="152" t="s">
        <v>41</v>
      </c>
      <c r="AE44" s="141"/>
      <c r="AF44" s="146"/>
      <c r="AG44" s="141"/>
      <c r="AH44" s="141"/>
      <c r="AI44" s="141"/>
      <c r="AJ44" s="141"/>
      <c r="AK44" s="141"/>
      <c r="AL44" s="141"/>
      <c r="AM44" s="142"/>
    </row>
    <row r="45" spans="1:39" ht="18" customHeight="1">
      <c r="A45" s="143"/>
      <c r="B45" s="144" t="s">
        <v>48</v>
      </c>
      <c r="C45" s="294" t="s">
        <v>236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145"/>
      <c r="U45" s="145"/>
      <c r="V45" s="145"/>
      <c r="W45" s="145"/>
      <c r="X45" s="50"/>
      <c r="Y45" s="50"/>
      <c r="Z45" s="50"/>
      <c r="AA45" s="56"/>
      <c r="AB45" s="140"/>
      <c r="AC45" s="152"/>
      <c r="AD45" s="152"/>
      <c r="AE45" s="141"/>
      <c r="AF45" s="146"/>
      <c r="AG45" s="141"/>
      <c r="AH45" s="141"/>
      <c r="AI45" s="141"/>
      <c r="AJ45" s="141"/>
      <c r="AK45" s="141"/>
      <c r="AL45" s="141"/>
      <c r="AM45" s="142"/>
    </row>
    <row r="46" spans="1:39" ht="18" customHeight="1">
      <c r="A46" s="143"/>
      <c r="B46" s="144" t="s">
        <v>49</v>
      </c>
      <c r="C46" s="71" t="s">
        <v>245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145"/>
      <c r="U46" s="145"/>
      <c r="V46" s="145"/>
      <c r="W46" s="145"/>
      <c r="X46" s="50"/>
      <c r="Y46" s="50"/>
      <c r="Z46" s="50"/>
      <c r="AA46" s="56"/>
      <c r="AB46" s="140"/>
      <c r="AC46" s="163"/>
      <c r="AD46" s="152" t="s">
        <v>64</v>
      </c>
      <c r="AE46" s="164"/>
      <c r="AF46" s="146"/>
      <c r="AG46" s="141"/>
      <c r="AH46" s="141"/>
      <c r="AI46" s="146"/>
      <c r="AJ46" s="141"/>
      <c r="AK46" s="141"/>
      <c r="AL46" s="141"/>
      <c r="AM46" s="142"/>
    </row>
    <row r="47" spans="1:39" ht="18" customHeight="1" thickBot="1">
      <c r="A47" s="165"/>
      <c r="B47" s="295"/>
      <c r="C47" s="65"/>
      <c r="D47" s="65"/>
      <c r="E47" s="166"/>
      <c r="F47" s="166"/>
      <c r="G47" s="166"/>
      <c r="H47" s="166"/>
      <c r="I47" s="166"/>
      <c r="J47" s="166"/>
      <c r="K47" s="65"/>
      <c r="L47" s="65"/>
      <c r="M47" s="65"/>
      <c r="N47" s="65"/>
      <c r="O47" s="65"/>
      <c r="P47" s="65"/>
      <c r="Q47" s="65"/>
      <c r="R47" s="65"/>
      <c r="S47" s="65"/>
      <c r="T47" s="167"/>
      <c r="U47" s="65"/>
      <c r="V47" s="65"/>
      <c r="W47" s="65"/>
      <c r="X47" s="65"/>
      <c r="Y47" s="65"/>
      <c r="Z47" s="65"/>
      <c r="AA47" s="168"/>
      <c r="AB47" s="402" t="s">
        <v>42</v>
      </c>
      <c r="AC47" s="319"/>
      <c r="AD47" s="403"/>
      <c r="AE47" s="403"/>
      <c r="AF47" s="403"/>
      <c r="AG47" s="403"/>
      <c r="AH47" s="403"/>
      <c r="AI47" s="403"/>
      <c r="AJ47" s="403"/>
      <c r="AK47" s="403"/>
      <c r="AL47" s="403"/>
      <c r="AM47" s="404"/>
    </row>
    <row r="48" spans="1:39" ht="18" customHeight="1">
      <c r="A48" s="358"/>
      <c r="B48" s="359"/>
      <c r="C48" s="360"/>
      <c r="D48" s="443" t="s">
        <v>239</v>
      </c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5"/>
      <c r="AB48" s="384" t="s">
        <v>0</v>
      </c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6"/>
    </row>
    <row r="49" spans="1:39" ht="18" customHeight="1">
      <c r="A49" s="334" t="s">
        <v>139</v>
      </c>
      <c r="B49" s="335"/>
      <c r="C49" s="33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8"/>
      <c r="AB49" s="44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6"/>
    </row>
    <row r="50" spans="1:39" ht="18" customHeight="1">
      <c r="A50" s="311" t="s">
        <v>91</v>
      </c>
      <c r="B50" s="312"/>
      <c r="C50" s="313"/>
      <c r="D50" s="149" t="s">
        <v>212</v>
      </c>
      <c r="E50" s="291"/>
      <c r="F50" s="291"/>
      <c r="G50" s="291"/>
      <c r="H50" s="291"/>
      <c r="I50" s="58" t="s">
        <v>197</v>
      </c>
      <c r="J50" s="50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7"/>
      <c r="W50" s="47"/>
      <c r="X50" s="50"/>
      <c r="Y50" s="47"/>
      <c r="Z50" s="47"/>
      <c r="AA50" s="47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</row>
    <row r="51" spans="1:39" ht="18" customHeight="1">
      <c r="A51" s="311" t="s">
        <v>92</v>
      </c>
      <c r="B51" s="312"/>
      <c r="C51" s="313"/>
      <c r="D51" s="47" t="s">
        <v>72</v>
      </c>
      <c r="E51" s="48"/>
      <c r="F51" s="48"/>
      <c r="G51" s="48"/>
      <c r="H51" s="48"/>
      <c r="I51" s="49" t="s">
        <v>140</v>
      </c>
      <c r="J51" s="50"/>
      <c r="K51" s="48"/>
      <c r="L51" s="49"/>
      <c r="M51" s="45"/>
      <c r="N51" s="48"/>
      <c r="O51" s="49"/>
      <c r="P51" s="49"/>
      <c r="Q51" s="49"/>
      <c r="R51" s="49"/>
      <c r="S51" s="49"/>
      <c r="T51" s="49"/>
      <c r="U51" s="49"/>
      <c r="V51" s="47"/>
      <c r="W51" s="47"/>
      <c r="X51" s="50"/>
      <c r="Y51" s="54"/>
      <c r="Z51" s="54"/>
      <c r="AA51" s="54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3"/>
    </row>
    <row r="52" spans="1:39" ht="18" customHeight="1">
      <c r="A52" s="311" t="s">
        <v>93</v>
      </c>
      <c r="B52" s="312"/>
      <c r="C52" s="313"/>
      <c r="D52" s="47" t="s">
        <v>71</v>
      </c>
      <c r="E52" s="48"/>
      <c r="F52" s="48"/>
      <c r="G52" s="47"/>
      <c r="H52" s="47"/>
      <c r="I52" s="49" t="s">
        <v>151</v>
      </c>
      <c r="J52" s="50"/>
      <c r="K52" s="49"/>
      <c r="L52" s="49"/>
      <c r="M52" s="49"/>
      <c r="N52" s="48"/>
      <c r="O52" s="49"/>
      <c r="P52" s="49"/>
      <c r="Q52" s="49"/>
      <c r="R52" s="49"/>
      <c r="S52" s="49"/>
      <c r="T52" s="49"/>
      <c r="U52" s="49"/>
      <c r="V52" s="47"/>
      <c r="W52" s="47"/>
      <c r="X52" s="50"/>
      <c r="Y52" s="54"/>
      <c r="Z52" s="54"/>
      <c r="AA52" s="54"/>
      <c r="AB52" s="55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6"/>
    </row>
    <row r="53" spans="1:39" ht="18" customHeight="1">
      <c r="A53" s="311"/>
      <c r="B53" s="312"/>
      <c r="C53" s="313"/>
      <c r="D53" s="47" t="s">
        <v>1</v>
      </c>
      <c r="E53" s="47"/>
      <c r="F53" s="47"/>
      <c r="G53" s="47"/>
      <c r="H53" s="47"/>
      <c r="I53" s="58" t="s">
        <v>94</v>
      </c>
      <c r="J53" s="50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7"/>
      <c r="W53" s="47"/>
      <c r="X53" s="50"/>
      <c r="Y53" s="47"/>
      <c r="Z53" s="47"/>
      <c r="AA53" s="47"/>
      <c r="AB53" s="55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6"/>
    </row>
    <row r="54" spans="1:39" ht="18" customHeight="1">
      <c r="A54" s="311" t="s">
        <v>141</v>
      </c>
      <c r="B54" s="312"/>
      <c r="C54" s="313"/>
      <c r="D54" s="59" t="s">
        <v>3</v>
      </c>
      <c r="E54" s="47"/>
      <c r="F54" s="47"/>
      <c r="G54" s="47"/>
      <c r="H54" s="47"/>
      <c r="I54" s="58" t="s">
        <v>181</v>
      </c>
      <c r="J54" s="50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7"/>
      <c r="W54" s="47"/>
      <c r="X54" s="50"/>
      <c r="Y54" s="47"/>
      <c r="Z54" s="47"/>
      <c r="AA54" s="47"/>
      <c r="AB54" s="55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6"/>
    </row>
    <row r="55" spans="1:39" ht="18" customHeight="1">
      <c r="A55" s="334" t="s">
        <v>177</v>
      </c>
      <c r="B55" s="335"/>
      <c r="C55" s="336"/>
      <c r="D55" s="59"/>
      <c r="E55" s="47"/>
      <c r="F55" s="47"/>
      <c r="G55" s="47"/>
      <c r="H55" s="47"/>
      <c r="I55" s="58" t="s">
        <v>182</v>
      </c>
      <c r="J55" s="50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7"/>
      <c r="W55" s="47"/>
      <c r="X55" s="50"/>
      <c r="Y55" s="47"/>
      <c r="Z55" s="47"/>
      <c r="AA55" s="47"/>
      <c r="AB55" s="431" t="s">
        <v>2</v>
      </c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3"/>
    </row>
    <row r="56" spans="1:39" ht="18" customHeight="1">
      <c r="A56" s="311" t="s">
        <v>178</v>
      </c>
      <c r="B56" s="312"/>
      <c r="C56" s="313"/>
      <c r="D56" s="59"/>
      <c r="E56" s="47"/>
      <c r="F56" s="47"/>
      <c r="G56" s="47"/>
      <c r="H56" s="47"/>
      <c r="I56" s="58"/>
      <c r="J56" s="50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7"/>
      <c r="W56" s="47"/>
      <c r="X56" s="50"/>
      <c r="Y56" s="47"/>
      <c r="Z56" s="47"/>
      <c r="AA56" s="47"/>
      <c r="AB56" s="431" t="s">
        <v>4</v>
      </c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3"/>
    </row>
    <row r="57" spans="1:39" ht="18" customHeight="1">
      <c r="A57" s="311" t="s">
        <v>152</v>
      </c>
      <c r="B57" s="430"/>
      <c r="C57" s="313"/>
      <c r="D57" s="59"/>
      <c r="E57" s="47"/>
      <c r="F57" s="47"/>
      <c r="G57" s="47"/>
      <c r="H57" s="47"/>
      <c r="I57" s="49"/>
      <c r="J57" s="50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7"/>
      <c r="W57" s="47"/>
      <c r="X57" s="50"/>
      <c r="Y57" s="47"/>
      <c r="Z57" s="47"/>
      <c r="AA57" s="47"/>
      <c r="AB57" s="55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6"/>
    </row>
    <row r="58" spans="1:39" ht="18" customHeight="1" thickBot="1">
      <c r="A58" s="366"/>
      <c r="B58" s="367"/>
      <c r="C58" s="368"/>
      <c r="D58" s="64"/>
      <c r="E58" s="65"/>
      <c r="F58" s="65"/>
      <c r="G58" s="65"/>
      <c r="H58" s="65"/>
      <c r="I58" s="65"/>
      <c r="J58" s="65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7"/>
      <c r="W58" s="67"/>
      <c r="X58" s="65"/>
      <c r="Y58" s="63"/>
      <c r="Z58" s="63"/>
      <c r="AA58" s="63"/>
      <c r="AB58" s="450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2"/>
    </row>
    <row r="59" spans="1:39" ht="18" customHeight="1" thickBo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</row>
    <row r="60" spans="1:39" s="164" customFormat="1" ht="18" customHeight="1">
      <c r="A60" s="331" t="s">
        <v>43</v>
      </c>
      <c r="B60" s="314" t="s">
        <v>6</v>
      </c>
      <c r="C60" s="315"/>
      <c r="D60" s="468" t="s">
        <v>7</v>
      </c>
      <c r="E60" s="469"/>
      <c r="F60" s="470"/>
      <c r="G60" s="369" t="s">
        <v>8</v>
      </c>
      <c r="H60" s="370"/>
      <c r="I60" s="370"/>
      <c r="J60" s="370"/>
      <c r="K60" s="370"/>
      <c r="L60" s="369" t="s">
        <v>9</v>
      </c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1"/>
    </row>
    <row r="61" spans="1:39" s="164" customFormat="1" ht="18" customHeight="1">
      <c r="A61" s="332"/>
      <c r="B61" s="316"/>
      <c r="C61" s="317"/>
      <c r="D61" s="471"/>
      <c r="E61" s="472"/>
      <c r="F61" s="473"/>
      <c r="G61" s="458" t="s">
        <v>10</v>
      </c>
      <c r="H61" s="339" t="s">
        <v>11</v>
      </c>
      <c r="I61" s="339"/>
      <c r="J61" s="339"/>
      <c r="K61" s="320"/>
      <c r="L61" s="379" t="s">
        <v>203</v>
      </c>
      <c r="M61" s="339"/>
      <c r="N61" s="339"/>
      <c r="O61" s="380"/>
      <c r="P61" s="379" t="s">
        <v>204</v>
      </c>
      <c r="Q61" s="339"/>
      <c r="R61" s="339"/>
      <c r="S61" s="380"/>
      <c r="T61" s="379" t="s">
        <v>205</v>
      </c>
      <c r="U61" s="339"/>
      <c r="V61" s="339"/>
      <c r="W61" s="380"/>
      <c r="X61" s="387" t="s">
        <v>206</v>
      </c>
      <c r="Y61" s="388"/>
      <c r="Z61" s="388"/>
      <c r="AA61" s="389"/>
      <c r="AB61" s="387" t="s">
        <v>207</v>
      </c>
      <c r="AC61" s="388"/>
      <c r="AD61" s="388"/>
      <c r="AE61" s="389"/>
      <c r="AF61" s="387" t="s">
        <v>208</v>
      </c>
      <c r="AG61" s="388"/>
      <c r="AH61" s="388"/>
      <c r="AI61" s="389"/>
      <c r="AJ61" s="387" t="s">
        <v>209</v>
      </c>
      <c r="AK61" s="388"/>
      <c r="AL61" s="388"/>
      <c r="AM61" s="389"/>
    </row>
    <row r="62" spans="1:39" s="164" customFormat="1" ht="18" customHeight="1">
      <c r="A62" s="332"/>
      <c r="B62" s="316"/>
      <c r="C62" s="317"/>
      <c r="D62" s="356" t="s">
        <v>12</v>
      </c>
      <c r="E62" s="434" t="s">
        <v>13</v>
      </c>
      <c r="F62" s="337" t="s">
        <v>65</v>
      </c>
      <c r="G62" s="373"/>
      <c r="H62" s="339" t="s">
        <v>14</v>
      </c>
      <c r="I62" s="339" t="s">
        <v>15</v>
      </c>
      <c r="J62" s="339" t="s">
        <v>16</v>
      </c>
      <c r="K62" s="320" t="s">
        <v>59</v>
      </c>
      <c r="L62" s="387" t="s">
        <v>231</v>
      </c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9"/>
    </row>
    <row r="63" spans="1:39" s="164" customFormat="1" ht="18" customHeight="1">
      <c r="A63" s="332"/>
      <c r="B63" s="316"/>
      <c r="C63" s="317"/>
      <c r="D63" s="356"/>
      <c r="E63" s="435"/>
      <c r="F63" s="354"/>
      <c r="G63" s="373"/>
      <c r="H63" s="339"/>
      <c r="I63" s="339"/>
      <c r="J63" s="339"/>
      <c r="K63" s="320"/>
      <c r="L63" s="372" t="s">
        <v>14</v>
      </c>
      <c r="M63" s="341" t="s">
        <v>15</v>
      </c>
      <c r="N63" s="376" t="s">
        <v>17</v>
      </c>
      <c r="O63" s="337" t="s">
        <v>63</v>
      </c>
      <c r="P63" s="372" t="s">
        <v>14</v>
      </c>
      <c r="Q63" s="341" t="s">
        <v>15</v>
      </c>
      <c r="R63" s="376" t="s">
        <v>17</v>
      </c>
      <c r="S63" s="337" t="s">
        <v>63</v>
      </c>
      <c r="T63" s="372" t="s">
        <v>14</v>
      </c>
      <c r="U63" s="341" t="s">
        <v>15</v>
      </c>
      <c r="V63" s="376" t="s">
        <v>17</v>
      </c>
      <c r="W63" s="337" t="s">
        <v>63</v>
      </c>
      <c r="X63" s="372" t="s">
        <v>14</v>
      </c>
      <c r="Y63" s="341" t="s">
        <v>15</v>
      </c>
      <c r="Z63" s="376" t="s">
        <v>17</v>
      </c>
      <c r="AA63" s="337" t="s">
        <v>63</v>
      </c>
      <c r="AB63" s="372" t="s">
        <v>14</v>
      </c>
      <c r="AC63" s="341" t="s">
        <v>15</v>
      </c>
      <c r="AD63" s="376" t="s">
        <v>17</v>
      </c>
      <c r="AE63" s="337" t="s">
        <v>63</v>
      </c>
      <c r="AF63" s="372" t="s">
        <v>14</v>
      </c>
      <c r="AG63" s="341" t="s">
        <v>15</v>
      </c>
      <c r="AH63" s="376" t="s">
        <v>17</v>
      </c>
      <c r="AI63" s="337" t="s">
        <v>63</v>
      </c>
      <c r="AJ63" s="372" t="s">
        <v>14</v>
      </c>
      <c r="AK63" s="341" t="s">
        <v>15</v>
      </c>
      <c r="AL63" s="376" t="s">
        <v>17</v>
      </c>
      <c r="AM63" s="337" t="s">
        <v>63</v>
      </c>
    </row>
    <row r="64" spans="1:39" s="164" customFormat="1" ht="18" customHeight="1" thickBot="1">
      <c r="A64" s="333"/>
      <c r="B64" s="318"/>
      <c r="C64" s="319"/>
      <c r="D64" s="357"/>
      <c r="E64" s="436"/>
      <c r="F64" s="338"/>
      <c r="G64" s="374"/>
      <c r="H64" s="340"/>
      <c r="I64" s="340"/>
      <c r="J64" s="340"/>
      <c r="K64" s="321"/>
      <c r="L64" s="350"/>
      <c r="M64" s="342"/>
      <c r="N64" s="377"/>
      <c r="O64" s="338"/>
      <c r="P64" s="350"/>
      <c r="Q64" s="342"/>
      <c r="R64" s="377"/>
      <c r="S64" s="338"/>
      <c r="T64" s="350"/>
      <c r="U64" s="342"/>
      <c r="V64" s="377"/>
      <c r="W64" s="338"/>
      <c r="X64" s="350"/>
      <c r="Y64" s="342"/>
      <c r="Z64" s="377"/>
      <c r="AA64" s="338"/>
      <c r="AB64" s="350"/>
      <c r="AC64" s="342"/>
      <c r="AD64" s="377"/>
      <c r="AE64" s="338"/>
      <c r="AF64" s="350"/>
      <c r="AG64" s="342"/>
      <c r="AH64" s="377"/>
      <c r="AI64" s="338"/>
      <c r="AJ64" s="350"/>
      <c r="AK64" s="342"/>
      <c r="AL64" s="377"/>
      <c r="AM64" s="338"/>
    </row>
    <row r="65" spans="1:39" s="71" customFormat="1" ht="18" customHeight="1" thickBot="1">
      <c r="A65" s="69" t="s">
        <v>44</v>
      </c>
      <c r="B65" s="465" t="s">
        <v>45</v>
      </c>
      <c r="C65" s="465"/>
      <c r="D65" s="346"/>
      <c r="E65" s="346"/>
      <c r="F65" s="70"/>
      <c r="G65" s="57"/>
      <c r="H65" s="346"/>
      <c r="I65" s="346"/>
      <c r="J65" s="346"/>
      <c r="K65" s="346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429"/>
    </row>
    <row r="66" spans="1:39" s="71" customFormat="1" ht="18" customHeight="1">
      <c r="A66" s="169" t="s">
        <v>20</v>
      </c>
      <c r="B66" s="474" t="s">
        <v>116</v>
      </c>
      <c r="C66" s="475"/>
      <c r="D66" s="170">
        <v>2</v>
      </c>
      <c r="E66" s="171">
        <v>2</v>
      </c>
      <c r="F66" s="172">
        <v>10</v>
      </c>
      <c r="G66" s="173">
        <f aca="true" t="shared" si="3" ref="G66:G71">SUM(H66:K66)</f>
        <v>120</v>
      </c>
      <c r="H66" s="174">
        <f>IF(SUM(L66+P66+T66+X66+AB66+AF66+AJ66)=0,"",SUM(L66+P66+T66+X66+AB66+AF66+AJ66))</f>
        <v>60</v>
      </c>
      <c r="I66" s="174">
        <f>IF(SUM(M66+Q66+U66+Y66+AC66+AG66+AK66)=0,"",SUM(M66+Q66+U66+Y66+AC66+AG66+AK66))</f>
        <v>60</v>
      </c>
      <c r="J66" s="174">
        <f aca="true" t="shared" si="4" ref="J66:K72">IF(SUM(N66+R66+V66+Z66+AD66+AH66+AL66)=0,"",SUM(N66+R66+V66+Z66+AD66+AH66+AL66))</f>
      </c>
      <c r="K66" s="174">
        <f t="shared" si="4"/>
      </c>
      <c r="L66" s="175">
        <v>45</v>
      </c>
      <c r="M66" s="174">
        <v>30</v>
      </c>
      <c r="N66" s="174"/>
      <c r="O66" s="176"/>
      <c r="P66" s="177">
        <v>15</v>
      </c>
      <c r="Q66" s="178">
        <v>30</v>
      </c>
      <c r="R66" s="174"/>
      <c r="S66" s="176"/>
      <c r="T66" s="179"/>
      <c r="U66" s="174"/>
      <c r="V66" s="174"/>
      <c r="W66" s="176"/>
      <c r="X66" s="179"/>
      <c r="Y66" s="174"/>
      <c r="Z66" s="174"/>
      <c r="AA66" s="176"/>
      <c r="AB66" s="179"/>
      <c r="AC66" s="174"/>
      <c r="AD66" s="174"/>
      <c r="AE66" s="176"/>
      <c r="AF66" s="179"/>
      <c r="AG66" s="174"/>
      <c r="AH66" s="174"/>
      <c r="AI66" s="176"/>
      <c r="AJ66" s="179"/>
      <c r="AK66" s="174"/>
      <c r="AL66" s="174"/>
      <c r="AM66" s="176"/>
    </row>
    <row r="67" spans="1:39" s="71" customFormat="1" ht="18" customHeight="1">
      <c r="A67" s="180" t="s">
        <v>21</v>
      </c>
      <c r="B67" s="347" t="s">
        <v>117</v>
      </c>
      <c r="C67" s="348"/>
      <c r="D67" s="170"/>
      <c r="E67" s="171">
        <v>3</v>
      </c>
      <c r="F67" s="172">
        <v>7</v>
      </c>
      <c r="G67" s="173">
        <f t="shared" si="3"/>
        <v>60</v>
      </c>
      <c r="H67" s="174">
        <f aca="true" t="shared" si="5" ref="H67:H72">IF(SUM(L67+P67+T67+X67+AB67+AF67+AJ67)=0,"",SUM(L67+P67+T67+X67+AB67+AF67+AJ67))</f>
        <v>30</v>
      </c>
      <c r="I67" s="174">
        <f aca="true" t="shared" si="6" ref="I67:I72">IF(SUM(M67+Q67+U67+Y67+AC67+AG67+AK67)=0,"",SUM(M67+Q67+U67+Y67+AC67+AG67+AK67))</f>
        <v>15</v>
      </c>
      <c r="J67" s="174">
        <f t="shared" si="4"/>
        <v>15</v>
      </c>
      <c r="K67" s="174">
        <f t="shared" si="4"/>
      </c>
      <c r="L67" s="181">
        <v>30</v>
      </c>
      <c r="M67" s="16"/>
      <c r="N67" s="16"/>
      <c r="O67" s="182"/>
      <c r="P67" s="183"/>
      <c r="Q67" s="16">
        <v>15</v>
      </c>
      <c r="R67" s="16">
        <v>15</v>
      </c>
      <c r="S67" s="182"/>
      <c r="T67" s="184"/>
      <c r="U67" s="16"/>
      <c r="V67" s="16"/>
      <c r="W67" s="182"/>
      <c r="X67" s="184"/>
      <c r="Y67" s="16"/>
      <c r="Z67" s="16"/>
      <c r="AA67" s="182"/>
      <c r="AB67" s="184"/>
      <c r="AC67" s="16"/>
      <c r="AD67" s="16"/>
      <c r="AE67" s="182"/>
      <c r="AF67" s="184"/>
      <c r="AG67" s="16"/>
      <c r="AH67" s="16"/>
      <c r="AI67" s="182"/>
      <c r="AJ67" s="184"/>
      <c r="AK67" s="16"/>
      <c r="AL67" s="16"/>
      <c r="AM67" s="182"/>
    </row>
    <row r="68" spans="1:41" s="71" customFormat="1" ht="18" customHeight="1">
      <c r="A68" s="180" t="s">
        <v>22</v>
      </c>
      <c r="B68" s="347" t="s">
        <v>118</v>
      </c>
      <c r="C68" s="348"/>
      <c r="D68" s="185">
        <v>1</v>
      </c>
      <c r="E68" s="186">
        <v>1</v>
      </c>
      <c r="F68" s="172">
        <v>6</v>
      </c>
      <c r="G68" s="173">
        <f t="shared" si="3"/>
        <v>60</v>
      </c>
      <c r="H68" s="174">
        <f t="shared" si="5"/>
        <v>30</v>
      </c>
      <c r="I68" s="174">
        <f t="shared" si="6"/>
      </c>
      <c r="J68" s="174">
        <f t="shared" si="4"/>
      </c>
      <c r="K68" s="174">
        <f t="shared" si="4"/>
        <v>30</v>
      </c>
      <c r="L68" s="187">
        <v>30</v>
      </c>
      <c r="M68" s="16"/>
      <c r="N68" s="16"/>
      <c r="O68" s="182">
        <v>30</v>
      </c>
      <c r="P68" s="184"/>
      <c r="Q68" s="16"/>
      <c r="R68" s="16"/>
      <c r="S68" s="182"/>
      <c r="T68" s="184"/>
      <c r="U68" s="16"/>
      <c r="V68" s="16"/>
      <c r="W68" s="182"/>
      <c r="X68" s="184"/>
      <c r="Y68" s="16"/>
      <c r="Z68" s="16"/>
      <c r="AA68" s="182"/>
      <c r="AB68" s="184"/>
      <c r="AC68" s="16"/>
      <c r="AD68" s="16"/>
      <c r="AE68" s="182"/>
      <c r="AF68" s="184"/>
      <c r="AG68" s="16"/>
      <c r="AH68" s="16"/>
      <c r="AI68" s="182"/>
      <c r="AJ68" s="184"/>
      <c r="AK68" s="16"/>
      <c r="AL68" s="16"/>
      <c r="AM68" s="182"/>
      <c r="AO68" s="71" t="s">
        <v>95</v>
      </c>
    </row>
    <row r="69" spans="1:39" s="71" customFormat="1" ht="18" customHeight="1">
      <c r="A69" s="180" t="s">
        <v>23</v>
      </c>
      <c r="B69" s="347" t="s">
        <v>119</v>
      </c>
      <c r="C69" s="348"/>
      <c r="D69" s="185">
        <v>1</v>
      </c>
      <c r="E69" s="188">
        <v>2</v>
      </c>
      <c r="F69" s="172">
        <v>7</v>
      </c>
      <c r="G69" s="173">
        <f t="shared" si="3"/>
        <v>60</v>
      </c>
      <c r="H69" s="174">
        <f t="shared" si="5"/>
        <v>30</v>
      </c>
      <c r="I69" s="174">
        <f t="shared" si="6"/>
        <v>15</v>
      </c>
      <c r="J69" s="174">
        <f t="shared" si="4"/>
        <v>15</v>
      </c>
      <c r="K69" s="174">
        <f t="shared" si="4"/>
      </c>
      <c r="L69" s="187">
        <v>30</v>
      </c>
      <c r="M69" s="16">
        <v>15</v>
      </c>
      <c r="N69" s="16">
        <v>15</v>
      </c>
      <c r="O69" s="182"/>
      <c r="P69" s="184"/>
      <c r="Q69" s="16"/>
      <c r="R69" s="16"/>
      <c r="S69" s="182"/>
      <c r="T69" s="184"/>
      <c r="U69" s="16"/>
      <c r="V69" s="16"/>
      <c r="W69" s="182"/>
      <c r="X69" s="184"/>
      <c r="Y69" s="16"/>
      <c r="Z69" s="16"/>
      <c r="AA69" s="182"/>
      <c r="AB69" s="184"/>
      <c r="AC69" s="16"/>
      <c r="AD69" s="16"/>
      <c r="AE69" s="182"/>
      <c r="AF69" s="184"/>
      <c r="AG69" s="16"/>
      <c r="AH69" s="16"/>
      <c r="AI69" s="182"/>
      <c r="AJ69" s="184"/>
      <c r="AK69" s="16"/>
      <c r="AL69" s="16"/>
      <c r="AM69" s="182"/>
    </row>
    <row r="70" spans="1:39" s="71" customFormat="1" ht="18" customHeight="1">
      <c r="A70" s="180" t="s">
        <v>24</v>
      </c>
      <c r="B70" s="347" t="s">
        <v>120</v>
      </c>
      <c r="C70" s="348"/>
      <c r="D70" s="185"/>
      <c r="E70" s="188">
        <v>2</v>
      </c>
      <c r="F70" s="172">
        <v>6</v>
      </c>
      <c r="G70" s="173">
        <f t="shared" si="3"/>
        <v>60</v>
      </c>
      <c r="H70" s="174">
        <f t="shared" si="5"/>
        <v>30</v>
      </c>
      <c r="I70" s="174">
        <f t="shared" si="6"/>
        <v>15</v>
      </c>
      <c r="J70" s="174">
        <f t="shared" si="4"/>
        <v>15</v>
      </c>
      <c r="K70" s="174">
        <f t="shared" si="4"/>
      </c>
      <c r="L70" s="181"/>
      <c r="M70" s="16"/>
      <c r="N70" s="16"/>
      <c r="O70" s="182"/>
      <c r="P70" s="184">
        <v>30</v>
      </c>
      <c r="Q70" s="16">
        <v>15</v>
      </c>
      <c r="R70" s="16"/>
      <c r="S70" s="182"/>
      <c r="T70" s="181"/>
      <c r="U70" s="16"/>
      <c r="V70" s="16">
        <v>15</v>
      </c>
      <c r="W70" s="182"/>
      <c r="X70" s="184"/>
      <c r="Y70" s="16"/>
      <c r="Z70" s="16"/>
      <c r="AA70" s="182"/>
      <c r="AB70" s="184"/>
      <c r="AC70" s="16"/>
      <c r="AD70" s="16"/>
      <c r="AE70" s="182"/>
      <c r="AF70" s="184"/>
      <c r="AG70" s="16"/>
      <c r="AH70" s="16"/>
      <c r="AI70" s="182"/>
      <c r="AJ70" s="184"/>
      <c r="AK70" s="16"/>
      <c r="AL70" s="16"/>
      <c r="AM70" s="182"/>
    </row>
    <row r="71" spans="1:39" s="71" customFormat="1" ht="18" customHeight="1">
      <c r="A71" s="180" t="s">
        <v>46</v>
      </c>
      <c r="B71" s="347" t="s">
        <v>134</v>
      </c>
      <c r="C71" s="348"/>
      <c r="D71" s="185"/>
      <c r="E71" s="188">
        <v>2</v>
      </c>
      <c r="F71" s="172">
        <v>5</v>
      </c>
      <c r="G71" s="189">
        <f t="shared" si="3"/>
        <v>60</v>
      </c>
      <c r="H71" s="174">
        <f t="shared" si="5"/>
        <v>30</v>
      </c>
      <c r="I71" s="174">
        <f t="shared" si="6"/>
        <v>15</v>
      </c>
      <c r="J71" s="174">
        <f t="shared" si="4"/>
        <v>15</v>
      </c>
      <c r="K71" s="174">
        <f t="shared" si="4"/>
      </c>
      <c r="L71" s="183"/>
      <c r="M71" s="16"/>
      <c r="N71" s="16"/>
      <c r="O71" s="182"/>
      <c r="P71" s="184"/>
      <c r="Q71" s="16"/>
      <c r="R71" s="16"/>
      <c r="S71" s="182"/>
      <c r="T71" s="184">
        <v>30</v>
      </c>
      <c r="U71" s="16">
        <v>15</v>
      </c>
      <c r="V71" s="16">
        <v>15</v>
      </c>
      <c r="W71" s="182"/>
      <c r="X71" s="184"/>
      <c r="Y71" s="16"/>
      <c r="Z71" s="16"/>
      <c r="AA71" s="182"/>
      <c r="AB71" s="184"/>
      <c r="AC71" s="16"/>
      <c r="AD71" s="16"/>
      <c r="AE71" s="182"/>
      <c r="AF71" s="184"/>
      <c r="AG71" s="16"/>
      <c r="AH71" s="16"/>
      <c r="AI71" s="182"/>
      <c r="AJ71" s="184"/>
      <c r="AK71" s="16"/>
      <c r="AL71" s="16"/>
      <c r="AM71" s="182"/>
    </row>
    <row r="72" spans="1:39" s="71" customFormat="1" ht="18" customHeight="1">
      <c r="A72" s="180" t="s">
        <v>47</v>
      </c>
      <c r="B72" s="102" t="s">
        <v>135</v>
      </c>
      <c r="C72" s="190"/>
      <c r="D72" s="185"/>
      <c r="E72" s="188">
        <v>1</v>
      </c>
      <c r="F72" s="172">
        <v>1</v>
      </c>
      <c r="G72" s="189">
        <f>SUM(H72:K72)</f>
        <v>15</v>
      </c>
      <c r="H72" s="174">
        <f t="shared" si="5"/>
        <v>15</v>
      </c>
      <c r="I72" s="174">
        <f t="shared" si="6"/>
      </c>
      <c r="J72" s="174">
        <f t="shared" si="4"/>
      </c>
      <c r="K72" s="174">
        <f t="shared" si="4"/>
      </c>
      <c r="L72" s="181"/>
      <c r="M72" s="16"/>
      <c r="N72" s="16"/>
      <c r="O72" s="182"/>
      <c r="P72" s="184">
        <v>15</v>
      </c>
      <c r="Q72" s="16"/>
      <c r="R72" s="16"/>
      <c r="S72" s="182"/>
      <c r="T72" s="184"/>
      <c r="U72" s="16"/>
      <c r="V72" s="16"/>
      <c r="W72" s="182"/>
      <c r="X72" s="184"/>
      <c r="Y72" s="16"/>
      <c r="Z72" s="16"/>
      <c r="AA72" s="182"/>
      <c r="AB72" s="184"/>
      <c r="AC72" s="16"/>
      <c r="AD72" s="16"/>
      <c r="AE72" s="182"/>
      <c r="AF72" s="184"/>
      <c r="AG72" s="16"/>
      <c r="AH72" s="16"/>
      <c r="AI72" s="182"/>
      <c r="AJ72" s="184"/>
      <c r="AK72" s="16"/>
      <c r="AL72" s="16"/>
      <c r="AM72" s="182"/>
    </row>
    <row r="73" spans="1:39" s="71" customFormat="1" ht="18" customHeight="1">
      <c r="A73" s="304" t="s">
        <v>48</v>
      </c>
      <c r="B73" s="305" t="s">
        <v>243</v>
      </c>
      <c r="C73" s="306"/>
      <c r="D73" s="307"/>
      <c r="E73" s="308">
        <v>1</v>
      </c>
      <c r="F73" s="309">
        <v>1</v>
      </c>
      <c r="G73" s="304">
        <v>15</v>
      </c>
      <c r="H73" s="308">
        <v>15</v>
      </c>
      <c r="I73" s="308"/>
      <c r="J73" s="308"/>
      <c r="K73" s="308"/>
      <c r="L73" s="304"/>
      <c r="M73" s="308"/>
      <c r="N73" s="308"/>
      <c r="O73" s="309"/>
      <c r="P73" s="310"/>
      <c r="Q73" s="308"/>
      <c r="R73" s="308"/>
      <c r="S73" s="309"/>
      <c r="T73" s="310"/>
      <c r="U73" s="308"/>
      <c r="V73" s="308"/>
      <c r="W73" s="309"/>
      <c r="X73" s="310"/>
      <c r="Y73" s="308"/>
      <c r="Z73" s="308"/>
      <c r="AA73" s="309"/>
      <c r="AB73" s="310"/>
      <c r="AC73" s="308"/>
      <c r="AD73" s="308"/>
      <c r="AE73" s="309"/>
      <c r="AF73" s="310"/>
      <c r="AG73" s="308"/>
      <c r="AH73" s="308"/>
      <c r="AI73" s="309"/>
      <c r="AJ73" s="310">
        <v>15</v>
      </c>
      <c r="AK73" s="308"/>
      <c r="AL73" s="308"/>
      <c r="AM73" s="309"/>
    </row>
    <row r="74" spans="1:39" s="71" customFormat="1" ht="18" customHeight="1">
      <c r="A74" s="304" t="s">
        <v>49</v>
      </c>
      <c r="B74" s="305" t="s">
        <v>244</v>
      </c>
      <c r="C74" s="306"/>
      <c r="D74" s="307"/>
      <c r="E74" s="308">
        <v>1</v>
      </c>
      <c r="F74" s="309">
        <v>1</v>
      </c>
      <c r="G74" s="304">
        <v>15</v>
      </c>
      <c r="H74" s="308">
        <v>15</v>
      </c>
      <c r="I74" s="308"/>
      <c r="J74" s="308"/>
      <c r="K74" s="308"/>
      <c r="L74" s="304"/>
      <c r="M74" s="308"/>
      <c r="N74" s="308"/>
      <c r="O74" s="309"/>
      <c r="P74" s="310"/>
      <c r="Q74" s="308"/>
      <c r="R74" s="308"/>
      <c r="S74" s="309"/>
      <c r="T74" s="310"/>
      <c r="U74" s="308"/>
      <c r="V74" s="308"/>
      <c r="W74" s="309"/>
      <c r="X74" s="310"/>
      <c r="Y74" s="308"/>
      <c r="Z74" s="308"/>
      <c r="AA74" s="309"/>
      <c r="AB74" s="310"/>
      <c r="AC74" s="308"/>
      <c r="AD74" s="308"/>
      <c r="AE74" s="309"/>
      <c r="AF74" s="310"/>
      <c r="AG74" s="308"/>
      <c r="AH74" s="308"/>
      <c r="AI74" s="309"/>
      <c r="AJ74" s="310">
        <v>15</v>
      </c>
      <c r="AK74" s="308"/>
      <c r="AL74" s="308"/>
      <c r="AM74" s="309"/>
    </row>
    <row r="75" spans="1:39" s="71" customFormat="1" ht="18" customHeight="1" thickBot="1">
      <c r="A75" s="297"/>
      <c r="B75" s="298"/>
      <c r="C75" s="299"/>
      <c r="D75" s="300"/>
      <c r="E75" s="301"/>
      <c r="F75" s="302"/>
      <c r="G75" s="259"/>
      <c r="H75" s="196"/>
      <c r="I75" s="196"/>
      <c r="J75" s="196"/>
      <c r="K75" s="196"/>
      <c r="L75" s="259"/>
      <c r="M75" s="196"/>
      <c r="N75" s="196"/>
      <c r="O75" s="221"/>
      <c r="P75" s="173"/>
      <c r="Q75" s="196"/>
      <c r="R75" s="196"/>
      <c r="S75" s="221"/>
      <c r="T75" s="173"/>
      <c r="U75" s="196"/>
      <c r="V75" s="196"/>
      <c r="W75" s="221"/>
      <c r="X75" s="173"/>
      <c r="Y75" s="196"/>
      <c r="Z75" s="196"/>
      <c r="AA75" s="221"/>
      <c r="AB75" s="173"/>
      <c r="AC75" s="196"/>
      <c r="AD75" s="196"/>
      <c r="AE75" s="221"/>
      <c r="AF75" s="173"/>
      <c r="AG75" s="196"/>
      <c r="AH75" s="196"/>
      <c r="AI75" s="221"/>
      <c r="AJ75" s="173"/>
      <c r="AK75" s="196"/>
      <c r="AL75" s="196"/>
      <c r="AM75" s="221"/>
    </row>
    <row r="76" spans="1:41" s="164" customFormat="1" ht="18" customHeight="1" thickTop="1">
      <c r="A76" s="324" t="s">
        <v>25</v>
      </c>
      <c r="B76" s="325"/>
      <c r="C76" s="326"/>
      <c r="D76" s="352">
        <f aca="true" t="shared" si="7" ref="D76:AM76">SUM(D66:D75)</f>
        <v>4</v>
      </c>
      <c r="E76" s="343">
        <f t="shared" si="7"/>
        <v>15</v>
      </c>
      <c r="F76" s="344">
        <f t="shared" si="7"/>
        <v>44</v>
      </c>
      <c r="G76" s="349">
        <f t="shared" si="7"/>
        <v>465</v>
      </c>
      <c r="H76" s="343">
        <f t="shared" si="7"/>
        <v>255</v>
      </c>
      <c r="I76" s="343">
        <f t="shared" si="7"/>
        <v>120</v>
      </c>
      <c r="J76" s="343">
        <f t="shared" si="7"/>
        <v>60</v>
      </c>
      <c r="K76" s="344">
        <f t="shared" si="7"/>
        <v>30</v>
      </c>
      <c r="L76" s="120">
        <f t="shared" si="7"/>
        <v>135</v>
      </c>
      <c r="M76" s="121">
        <f t="shared" si="7"/>
        <v>45</v>
      </c>
      <c r="N76" s="121">
        <f t="shared" si="7"/>
        <v>15</v>
      </c>
      <c r="O76" s="122">
        <f t="shared" si="7"/>
        <v>30</v>
      </c>
      <c r="P76" s="120">
        <f t="shared" si="7"/>
        <v>60</v>
      </c>
      <c r="Q76" s="121">
        <f t="shared" si="7"/>
        <v>60</v>
      </c>
      <c r="R76" s="121">
        <f t="shared" si="7"/>
        <v>15</v>
      </c>
      <c r="S76" s="123">
        <f t="shared" si="7"/>
        <v>0</v>
      </c>
      <c r="T76" s="124">
        <f t="shared" si="7"/>
        <v>30</v>
      </c>
      <c r="U76" s="121">
        <f t="shared" si="7"/>
        <v>15</v>
      </c>
      <c r="V76" s="121">
        <f t="shared" si="7"/>
        <v>30</v>
      </c>
      <c r="W76" s="122">
        <f t="shared" si="7"/>
        <v>0</v>
      </c>
      <c r="X76" s="120">
        <f t="shared" si="7"/>
        <v>0</v>
      </c>
      <c r="Y76" s="121">
        <f t="shared" si="7"/>
        <v>0</v>
      </c>
      <c r="Z76" s="121">
        <f t="shared" si="7"/>
        <v>0</v>
      </c>
      <c r="AA76" s="123">
        <f t="shared" si="7"/>
        <v>0</v>
      </c>
      <c r="AB76" s="124">
        <f t="shared" si="7"/>
        <v>0</v>
      </c>
      <c r="AC76" s="121">
        <f t="shared" si="7"/>
        <v>0</v>
      </c>
      <c r="AD76" s="121">
        <f t="shared" si="7"/>
        <v>0</v>
      </c>
      <c r="AE76" s="122">
        <f t="shared" si="7"/>
        <v>0</v>
      </c>
      <c r="AF76" s="120">
        <f t="shared" si="7"/>
        <v>0</v>
      </c>
      <c r="AG76" s="121">
        <f t="shared" si="7"/>
        <v>0</v>
      </c>
      <c r="AH76" s="121">
        <f t="shared" si="7"/>
        <v>0</v>
      </c>
      <c r="AI76" s="123">
        <f t="shared" si="7"/>
        <v>0</v>
      </c>
      <c r="AJ76" s="124">
        <f t="shared" si="7"/>
        <v>30</v>
      </c>
      <c r="AK76" s="121">
        <f t="shared" si="7"/>
        <v>0</v>
      </c>
      <c r="AL76" s="121">
        <f t="shared" si="7"/>
        <v>0</v>
      </c>
      <c r="AM76" s="123">
        <f t="shared" si="7"/>
        <v>0</v>
      </c>
      <c r="AO76" s="164">
        <f>(I76+J76+K76)*100/G76</f>
        <v>45.16129032258065</v>
      </c>
    </row>
    <row r="77" spans="1:39" s="164" customFormat="1" ht="18" customHeight="1" thickBot="1">
      <c r="A77" s="327"/>
      <c r="B77" s="328"/>
      <c r="C77" s="329"/>
      <c r="D77" s="353"/>
      <c r="E77" s="351"/>
      <c r="F77" s="392"/>
      <c r="G77" s="350"/>
      <c r="H77" s="342"/>
      <c r="I77" s="342"/>
      <c r="J77" s="342"/>
      <c r="K77" s="345"/>
      <c r="L77" s="381">
        <f>SUM(L76:O76)</f>
        <v>225</v>
      </c>
      <c r="M77" s="382"/>
      <c r="N77" s="382"/>
      <c r="O77" s="383"/>
      <c r="P77" s="381">
        <f>SUM(P76:S76)</f>
        <v>135</v>
      </c>
      <c r="Q77" s="382"/>
      <c r="R77" s="382"/>
      <c r="S77" s="383"/>
      <c r="T77" s="125"/>
      <c r="U77" s="126">
        <f>SUM(T76:W76)</f>
        <v>75</v>
      </c>
      <c r="V77" s="126"/>
      <c r="W77" s="127"/>
      <c r="X77" s="381">
        <f>SUM(X76:AA76)</f>
        <v>0</v>
      </c>
      <c r="Y77" s="382"/>
      <c r="Z77" s="382"/>
      <c r="AA77" s="383"/>
      <c r="AB77" s="381">
        <f>SUM(AB76:AE76)</f>
        <v>0</v>
      </c>
      <c r="AC77" s="382"/>
      <c r="AD77" s="382"/>
      <c r="AE77" s="383"/>
      <c r="AF77" s="125"/>
      <c r="AG77" s="126">
        <f>SUM(AF76:AI76)</f>
        <v>0</v>
      </c>
      <c r="AH77" s="126"/>
      <c r="AI77" s="127"/>
      <c r="AJ77" s="125"/>
      <c r="AK77" s="126">
        <f>SUM(AJ76:AM76)</f>
        <v>30</v>
      </c>
      <c r="AL77" s="126"/>
      <c r="AM77" s="127"/>
    </row>
    <row r="78" spans="1:39" s="164" customFormat="1" ht="18" customHeight="1">
      <c r="A78" s="361" t="s">
        <v>51</v>
      </c>
      <c r="B78" s="362"/>
      <c r="C78" s="363"/>
      <c r="D78" s="355" t="s">
        <v>12</v>
      </c>
      <c r="E78" s="417" t="s">
        <v>13</v>
      </c>
      <c r="F78" s="337" t="s">
        <v>65</v>
      </c>
      <c r="G78" s="391" t="s">
        <v>10</v>
      </c>
      <c r="H78" s="339" t="s">
        <v>14</v>
      </c>
      <c r="I78" s="339" t="s">
        <v>15</v>
      </c>
      <c r="J78" s="339" t="s">
        <v>16</v>
      </c>
      <c r="K78" s="320" t="s">
        <v>59</v>
      </c>
      <c r="L78" s="414" t="s">
        <v>203</v>
      </c>
      <c r="M78" s="415"/>
      <c r="N78" s="415"/>
      <c r="O78" s="416"/>
      <c r="P78" s="414" t="s">
        <v>204</v>
      </c>
      <c r="Q78" s="415"/>
      <c r="R78" s="415"/>
      <c r="S78" s="416"/>
      <c r="T78" s="414" t="s">
        <v>205</v>
      </c>
      <c r="U78" s="415"/>
      <c r="V78" s="415"/>
      <c r="W78" s="416"/>
      <c r="X78" s="369" t="s">
        <v>206</v>
      </c>
      <c r="Y78" s="370"/>
      <c r="Z78" s="370"/>
      <c r="AA78" s="371"/>
      <c r="AB78" s="369" t="s">
        <v>207</v>
      </c>
      <c r="AC78" s="370"/>
      <c r="AD78" s="370"/>
      <c r="AE78" s="371"/>
      <c r="AF78" s="369" t="s">
        <v>208</v>
      </c>
      <c r="AG78" s="370"/>
      <c r="AH78" s="370"/>
      <c r="AI78" s="371"/>
      <c r="AJ78" s="369" t="s">
        <v>209</v>
      </c>
      <c r="AK78" s="370"/>
      <c r="AL78" s="370"/>
      <c r="AM78" s="371"/>
    </row>
    <row r="79" spans="1:39" s="164" customFormat="1" ht="18" customHeight="1">
      <c r="A79" s="361"/>
      <c r="B79" s="362"/>
      <c r="C79" s="363"/>
      <c r="D79" s="356"/>
      <c r="E79" s="417"/>
      <c r="F79" s="354"/>
      <c r="G79" s="391"/>
      <c r="H79" s="339"/>
      <c r="I79" s="339"/>
      <c r="J79" s="339"/>
      <c r="K79" s="320"/>
      <c r="L79" s="372" t="s">
        <v>14</v>
      </c>
      <c r="M79" s="341" t="s">
        <v>15</v>
      </c>
      <c r="N79" s="376" t="s">
        <v>17</v>
      </c>
      <c r="O79" s="337" t="s">
        <v>63</v>
      </c>
      <c r="P79" s="372" t="s">
        <v>14</v>
      </c>
      <c r="Q79" s="341" t="s">
        <v>15</v>
      </c>
      <c r="R79" s="376" t="s">
        <v>17</v>
      </c>
      <c r="S79" s="337" t="s">
        <v>63</v>
      </c>
      <c r="T79" s="372" t="s">
        <v>14</v>
      </c>
      <c r="U79" s="341" t="s">
        <v>15</v>
      </c>
      <c r="V79" s="376" t="s">
        <v>17</v>
      </c>
      <c r="W79" s="337" t="s">
        <v>63</v>
      </c>
      <c r="X79" s="372" t="s">
        <v>14</v>
      </c>
      <c r="Y79" s="341" t="s">
        <v>15</v>
      </c>
      <c r="Z79" s="376" t="s">
        <v>17</v>
      </c>
      <c r="AA79" s="337" t="s">
        <v>63</v>
      </c>
      <c r="AB79" s="372" t="s">
        <v>14</v>
      </c>
      <c r="AC79" s="341" t="s">
        <v>15</v>
      </c>
      <c r="AD79" s="376" t="s">
        <v>17</v>
      </c>
      <c r="AE79" s="337" t="s">
        <v>63</v>
      </c>
      <c r="AF79" s="372" t="s">
        <v>14</v>
      </c>
      <c r="AG79" s="341" t="s">
        <v>15</v>
      </c>
      <c r="AH79" s="376" t="s">
        <v>17</v>
      </c>
      <c r="AI79" s="337" t="s">
        <v>63</v>
      </c>
      <c r="AJ79" s="372" t="s">
        <v>14</v>
      </c>
      <c r="AK79" s="341" t="s">
        <v>15</v>
      </c>
      <c r="AL79" s="376" t="s">
        <v>17</v>
      </c>
      <c r="AM79" s="337" t="s">
        <v>63</v>
      </c>
    </row>
    <row r="80" spans="1:39" s="164" customFormat="1" ht="18" customHeight="1" thickBot="1">
      <c r="A80" s="361"/>
      <c r="B80" s="362"/>
      <c r="C80" s="363"/>
      <c r="D80" s="357"/>
      <c r="E80" s="377"/>
      <c r="F80" s="338"/>
      <c r="G80" s="350"/>
      <c r="H80" s="340"/>
      <c r="I80" s="340"/>
      <c r="J80" s="340"/>
      <c r="K80" s="321"/>
      <c r="L80" s="350"/>
      <c r="M80" s="342"/>
      <c r="N80" s="377"/>
      <c r="O80" s="338"/>
      <c r="P80" s="350"/>
      <c r="Q80" s="342"/>
      <c r="R80" s="377"/>
      <c r="S80" s="338"/>
      <c r="T80" s="350"/>
      <c r="U80" s="342"/>
      <c r="V80" s="377"/>
      <c r="W80" s="338"/>
      <c r="X80" s="350"/>
      <c r="Y80" s="342"/>
      <c r="Z80" s="377"/>
      <c r="AA80" s="338"/>
      <c r="AB80" s="350"/>
      <c r="AC80" s="342"/>
      <c r="AD80" s="377"/>
      <c r="AE80" s="338"/>
      <c r="AF80" s="350"/>
      <c r="AG80" s="342"/>
      <c r="AH80" s="377"/>
      <c r="AI80" s="338"/>
      <c r="AJ80" s="350"/>
      <c r="AK80" s="342"/>
      <c r="AL80" s="377"/>
      <c r="AM80" s="338"/>
    </row>
    <row r="81" spans="1:41" s="164" customFormat="1" ht="18" customHeight="1">
      <c r="A81" s="361"/>
      <c r="B81" s="362"/>
      <c r="C81" s="363"/>
      <c r="D81" s="455">
        <f aca="true" t="shared" si="8" ref="D81:AM81">SUM(D25+D76)</f>
        <v>5</v>
      </c>
      <c r="E81" s="322">
        <f t="shared" si="8"/>
        <v>25</v>
      </c>
      <c r="F81" s="322">
        <f t="shared" si="8"/>
        <v>59</v>
      </c>
      <c r="G81" s="467">
        <f t="shared" si="8"/>
        <v>750</v>
      </c>
      <c r="H81" s="322">
        <f t="shared" si="8"/>
        <v>330</v>
      </c>
      <c r="I81" s="322">
        <f t="shared" si="8"/>
        <v>195</v>
      </c>
      <c r="J81" s="322">
        <f t="shared" si="8"/>
        <v>195</v>
      </c>
      <c r="K81" s="322">
        <f t="shared" si="8"/>
        <v>30</v>
      </c>
      <c r="L81" s="128">
        <f t="shared" si="8"/>
        <v>195</v>
      </c>
      <c r="M81" s="129">
        <f t="shared" si="8"/>
        <v>45</v>
      </c>
      <c r="N81" s="129">
        <f t="shared" si="8"/>
        <v>30</v>
      </c>
      <c r="O81" s="131">
        <f t="shared" si="8"/>
        <v>30</v>
      </c>
      <c r="P81" s="132">
        <f t="shared" si="8"/>
        <v>75</v>
      </c>
      <c r="Q81" s="129">
        <f t="shared" si="8"/>
        <v>75</v>
      </c>
      <c r="R81" s="129">
        <f t="shared" si="8"/>
        <v>15</v>
      </c>
      <c r="S81" s="130">
        <f t="shared" si="8"/>
        <v>0</v>
      </c>
      <c r="T81" s="128">
        <f t="shared" si="8"/>
        <v>30</v>
      </c>
      <c r="U81" s="129">
        <f t="shared" si="8"/>
        <v>45</v>
      </c>
      <c r="V81" s="129">
        <f t="shared" si="8"/>
        <v>60</v>
      </c>
      <c r="W81" s="131">
        <f t="shared" si="8"/>
        <v>0</v>
      </c>
      <c r="X81" s="132">
        <f t="shared" si="8"/>
        <v>0</v>
      </c>
      <c r="Y81" s="129">
        <f t="shared" si="8"/>
        <v>30</v>
      </c>
      <c r="Z81" s="129">
        <f t="shared" si="8"/>
        <v>30</v>
      </c>
      <c r="AA81" s="130">
        <f t="shared" si="8"/>
        <v>0</v>
      </c>
      <c r="AB81" s="128">
        <f t="shared" si="8"/>
        <v>0</v>
      </c>
      <c r="AC81" s="129">
        <f t="shared" si="8"/>
        <v>0</v>
      </c>
      <c r="AD81" s="129">
        <f t="shared" si="8"/>
        <v>30</v>
      </c>
      <c r="AE81" s="131">
        <f t="shared" si="8"/>
        <v>0</v>
      </c>
      <c r="AF81" s="132">
        <f t="shared" si="8"/>
        <v>0</v>
      </c>
      <c r="AG81" s="129">
        <f t="shared" si="8"/>
        <v>0</v>
      </c>
      <c r="AH81" s="129">
        <f t="shared" si="8"/>
        <v>30</v>
      </c>
      <c r="AI81" s="130">
        <f t="shared" si="8"/>
        <v>0</v>
      </c>
      <c r="AJ81" s="128">
        <f t="shared" si="8"/>
        <v>30</v>
      </c>
      <c r="AK81" s="129">
        <f t="shared" si="8"/>
        <v>0</v>
      </c>
      <c r="AL81" s="129">
        <f t="shared" si="8"/>
        <v>0</v>
      </c>
      <c r="AM81" s="131">
        <f t="shared" si="8"/>
        <v>0</v>
      </c>
      <c r="AO81" s="164" t="s">
        <v>66</v>
      </c>
    </row>
    <row r="82" spans="1:41" s="164" customFormat="1" ht="18" customHeight="1" thickBot="1">
      <c r="A82" s="361"/>
      <c r="B82" s="362"/>
      <c r="C82" s="363"/>
      <c r="D82" s="426"/>
      <c r="E82" s="323"/>
      <c r="F82" s="323"/>
      <c r="G82" s="428"/>
      <c r="H82" s="323"/>
      <c r="I82" s="323"/>
      <c r="J82" s="323"/>
      <c r="K82" s="323"/>
      <c r="L82" s="400">
        <f>SUM(L81:O81)</f>
        <v>300</v>
      </c>
      <c r="M82" s="401"/>
      <c r="N82" s="401"/>
      <c r="O82" s="411"/>
      <c r="P82" s="400">
        <f>SUM(P81:S81)</f>
        <v>165</v>
      </c>
      <c r="Q82" s="401"/>
      <c r="R82" s="401"/>
      <c r="S82" s="411"/>
      <c r="T82" s="400">
        <f>SUM(T81:W81)</f>
        <v>135</v>
      </c>
      <c r="U82" s="401"/>
      <c r="V82" s="401"/>
      <c r="W82" s="411"/>
      <c r="X82" s="400">
        <f>SUM(X81:AA81)</f>
        <v>60</v>
      </c>
      <c r="Y82" s="401"/>
      <c r="Z82" s="401"/>
      <c r="AA82" s="411"/>
      <c r="AB82" s="400">
        <f>SUM(AB81:AE81)</f>
        <v>30</v>
      </c>
      <c r="AC82" s="401"/>
      <c r="AD82" s="401"/>
      <c r="AE82" s="411"/>
      <c r="AF82" s="400">
        <f>SUM(AF81:AI81)</f>
        <v>30</v>
      </c>
      <c r="AG82" s="401"/>
      <c r="AH82" s="401"/>
      <c r="AI82" s="411"/>
      <c r="AJ82" s="400">
        <f>SUM(AJ81:AM81)</f>
        <v>30</v>
      </c>
      <c r="AK82" s="401"/>
      <c r="AL82" s="401"/>
      <c r="AM82" s="411"/>
      <c r="AO82" s="164">
        <f>SUM(L82:AM82)</f>
        <v>750</v>
      </c>
    </row>
    <row r="83" spans="1:41" s="164" customFormat="1" ht="18" customHeight="1">
      <c r="A83" s="361"/>
      <c r="B83" s="362"/>
      <c r="C83" s="363"/>
      <c r="D83" s="418" t="s">
        <v>27</v>
      </c>
      <c r="E83" s="419"/>
      <c r="F83" s="420"/>
      <c r="G83" s="397" t="s">
        <v>28</v>
      </c>
      <c r="H83" s="370"/>
      <c r="I83" s="370"/>
      <c r="J83" s="370"/>
      <c r="K83" s="371"/>
      <c r="L83" s="405">
        <v>3</v>
      </c>
      <c r="M83" s="406"/>
      <c r="N83" s="406"/>
      <c r="O83" s="407"/>
      <c r="P83" s="405">
        <v>1</v>
      </c>
      <c r="Q83" s="406"/>
      <c r="R83" s="406"/>
      <c r="S83" s="407"/>
      <c r="T83" s="405">
        <v>0</v>
      </c>
      <c r="U83" s="406"/>
      <c r="V83" s="406"/>
      <c r="W83" s="407"/>
      <c r="X83" s="405">
        <v>0</v>
      </c>
      <c r="Y83" s="406"/>
      <c r="Z83" s="406"/>
      <c r="AA83" s="407"/>
      <c r="AB83" s="405">
        <v>0</v>
      </c>
      <c r="AC83" s="406"/>
      <c r="AD83" s="406"/>
      <c r="AE83" s="407"/>
      <c r="AF83" s="405">
        <v>1</v>
      </c>
      <c r="AG83" s="406"/>
      <c r="AH83" s="406"/>
      <c r="AI83" s="407"/>
      <c r="AJ83" s="405">
        <v>0</v>
      </c>
      <c r="AK83" s="406"/>
      <c r="AL83" s="406"/>
      <c r="AM83" s="407"/>
      <c r="AO83" s="164">
        <f>SUM(L83:AM83)</f>
        <v>5</v>
      </c>
    </row>
    <row r="84" spans="1:41" s="164" customFormat="1" ht="18" customHeight="1">
      <c r="A84" s="361"/>
      <c r="B84" s="362"/>
      <c r="C84" s="363"/>
      <c r="D84" s="421"/>
      <c r="E84" s="362"/>
      <c r="F84" s="422"/>
      <c r="G84" s="393" t="s">
        <v>29</v>
      </c>
      <c r="H84" s="394"/>
      <c r="I84" s="394"/>
      <c r="J84" s="394"/>
      <c r="K84" s="395"/>
      <c r="L84" s="408">
        <v>9</v>
      </c>
      <c r="M84" s="409"/>
      <c r="N84" s="409"/>
      <c r="O84" s="410"/>
      <c r="P84" s="408">
        <v>6</v>
      </c>
      <c r="Q84" s="409"/>
      <c r="R84" s="409"/>
      <c r="S84" s="410"/>
      <c r="T84" s="408">
        <v>5</v>
      </c>
      <c r="U84" s="409"/>
      <c r="V84" s="409"/>
      <c r="W84" s="410"/>
      <c r="X84" s="408">
        <v>2</v>
      </c>
      <c r="Y84" s="409"/>
      <c r="Z84" s="409"/>
      <c r="AA84" s="410"/>
      <c r="AB84" s="408">
        <v>1</v>
      </c>
      <c r="AC84" s="409"/>
      <c r="AD84" s="409"/>
      <c r="AE84" s="410"/>
      <c r="AF84" s="408">
        <v>0</v>
      </c>
      <c r="AG84" s="409"/>
      <c r="AH84" s="409"/>
      <c r="AI84" s="410"/>
      <c r="AJ84" s="408">
        <v>2</v>
      </c>
      <c r="AK84" s="409"/>
      <c r="AL84" s="409"/>
      <c r="AM84" s="410"/>
      <c r="AO84" s="164">
        <f>SUM(L84:AM84)</f>
        <v>25</v>
      </c>
    </row>
    <row r="85" spans="1:41" s="164" customFormat="1" ht="18" customHeight="1" thickBot="1">
      <c r="A85" s="361"/>
      <c r="B85" s="362"/>
      <c r="C85" s="363"/>
      <c r="D85" s="423"/>
      <c r="E85" s="401"/>
      <c r="F85" s="424"/>
      <c r="G85" s="393" t="s">
        <v>65</v>
      </c>
      <c r="H85" s="394"/>
      <c r="I85" s="394"/>
      <c r="J85" s="394"/>
      <c r="K85" s="395"/>
      <c r="L85" s="378">
        <v>28</v>
      </c>
      <c r="M85" s="378"/>
      <c r="N85" s="378"/>
      <c r="O85" s="378"/>
      <c r="P85" s="378">
        <v>15</v>
      </c>
      <c r="Q85" s="378"/>
      <c r="R85" s="378"/>
      <c r="S85" s="378"/>
      <c r="T85" s="378">
        <v>9</v>
      </c>
      <c r="U85" s="378"/>
      <c r="V85" s="378"/>
      <c r="W85" s="378"/>
      <c r="X85" s="378">
        <v>2</v>
      </c>
      <c r="Y85" s="378"/>
      <c r="Z85" s="378"/>
      <c r="AA85" s="378"/>
      <c r="AB85" s="378">
        <v>1</v>
      </c>
      <c r="AC85" s="378"/>
      <c r="AD85" s="378"/>
      <c r="AE85" s="378"/>
      <c r="AF85" s="378">
        <v>2</v>
      </c>
      <c r="AG85" s="378"/>
      <c r="AH85" s="378"/>
      <c r="AI85" s="378"/>
      <c r="AJ85" s="378">
        <v>2</v>
      </c>
      <c r="AK85" s="378"/>
      <c r="AL85" s="378"/>
      <c r="AM85" s="378"/>
      <c r="AO85" s="164">
        <f>SUM(L85:AM85)</f>
        <v>59</v>
      </c>
    </row>
    <row r="86" spans="1:39" ht="18" customHeight="1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5"/>
      <c r="V86" s="134"/>
      <c r="W86" s="134"/>
      <c r="X86" s="134"/>
      <c r="Y86" s="134"/>
      <c r="Z86" s="135"/>
      <c r="AA86" s="136"/>
      <c r="AB86" s="137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9"/>
    </row>
    <row r="87" spans="1:39" ht="18" customHeight="1">
      <c r="A87" s="44" t="s">
        <v>62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6"/>
      <c r="AB87" s="140"/>
      <c r="AC87" s="141" t="s">
        <v>242</v>
      </c>
      <c r="AD87" s="141"/>
      <c r="AE87" s="141"/>
      <c r="AF87" s="141"/>
      <c r="AG87" s="141"/>
      <c r="AH87" s="141"/>
      <c r="AI87" s="141"/>
      <c r="AJ87" s="141"/>
      <c r="AK87" s="141"/>
      <c r="AL87" s="141"/>
      <c r="AM87" s="142"/>
    </row>
    <row r="88" spans="1:39" ht="18" customHeight="1">
      <c r="A88" s="143"/>
      <c r="B88" s="144" t="s">
        <v>20</v>
      </c>
      <c r="C88" s="292" t="s">
        <v>218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145"/>
      <c r="U88" s="145"/>
      <c r="V88" s="145"/>
      <c r="W88" s="145"/>
      <c r="X88" s="50"/>
      <c r="Y88" s="50"/>
      <c r="Z88" s="50"/>
      <c r="AA88" s="56"/>
      <c r="AB88" s="140"/>
      <c r="AC88" s="141"/>
      <c r="AD88" s="146"/>
      <c r="AE88" s="146"/>
      <c r="AF88" s="141"/>
      <c r="AG88" s="141"/>
      <c r="AH88" s="141"/>
      <c r="AI88" s="141"/>
      <c r="AJ88" s="141"/>
      <c r="AK88" s="147"/>
      <c r="AL88" s="147"/>
      <c r="AM88" s="148"/>
    </row>
    <row r="89" spans="1:39" ht="18" customHeight="1">
      <c r="A89" s="143"/>
      <c r="C89" s="292" t="s">
        <v>219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150"/>
      <c r="U89" s="49"/>
      <c r="V89" s="150"/>
      <c r="W89" s="150"/>
      <c r="X89" s="50"/>
      <c r="Y89" s="50"/>
      <c r="Z89" s="50"/>
      <c r="AA89" s="56"/>
      <c r="AB89" s="140"/>
      <c r="AC89" s="151" t="s">
        <v>30</v>
      </c>
      <c r="AD89" s="152"/>
      <c r="AE89" s="152"/>
      <c r="AF89" s="153"/>
      <c r="AG89" s="152"/>
      <c r="AH89" s="141"/>
      <c r="AI89" s="141"/>
      <c r="AJ89" s="152"/>
      <c r="AK89" s="152"/>
      <c r="AL89" s="152"/>
      <c r="AM89" s="142"/>
    </row>
    <row r="90" spans="1:39" ht="18" customHeight="1">
      <c r="A90" s="143"/>
      <c r="B90" s="144" t="s">
        <v>21</v>
      </c>
      <c r="C90" s="149" t="s">
        <v>246</v>
      </c>
      <c r="D90" s="71"/>
      <c r="E90" s="71"/>
      <c r="F90" s="71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50"/>
      <c r="R90" s="50"/>
      <c r="S90" s="50"/>
      <c r="T90" s="145"/>
      <c r="U90" s="145"/>
      <c r="V90" s="145"/>
      <c r="W90" s="145"/>
      <c r="X90" s="50"/>
      <c r="Y90" s="50"/>
      <c r="Z90" s="50"/>
      <c r="AA90" s="56"/>
      <c r="AB90" s="140"/>
      <c r="AC90" s="153" t="s">
        <v>31</v>
      </c>
      <c r="AD90" s="153" t="s">
        <v>32</v>
      </c>
      <c r="AE90" s="141"/>
      <c r="AF90" s="146"/>
      <c r="AG90" s="141"/>
      <c r="AH90" s="141"/>
      <c r="AI90" s="141"/>
      <c r="AJ90" s="141"/>
      <c r="AK90" s="141"/>
      <c r="AL90" s="141"/>
      <c r="AM90" s="156"/>
    </row>
    <row r="91" spans="1:39" ht="18" customHeight="1">
      <c r="A91" s="143"/>
      <c r="B91" s="155" t="s">
        <v>22</v>
      </c>
      <c r="C91" s="5" t="s">
        <v>210</v>
      </c>
      <c r="D91" s="145"/>
      <c r="E91" s="145"/>
      <c r="F91" s="145"/>
      <c r="G91" s="71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50"/>
      <c r="Y91" s="50"/>
      <c r="Z91" s="50"/>
      <c r="AA91" s="56"/>
      <c r="AB91" s="140"/>
      <c r="AC91" s="152" t="s">
        <v>33</v>
      </c>
      <c r="AD91" s="152" t="s">
        <v>34</v>
      </c>
      <c r="AE91" s="160"/>
      <c r="AF91" s="160"/>
      <c r="AG91" s="141"/>
      <c r="AH91" s="141"/>
      <c r="AI91" s="141"/>
      <c r="AJ91" s="141"/>
      <c r="AK91" s="141"/>
      <c r="AL91" s="141"/>
      <c r="AM91" s="142"/>
    </row>
    <row r="92" spans="1:39" ht="18" customHeight="1">
      <c r="A92" s="143"/>
      <c r="B92" s="157" t="s">
        <v>23</v>
      </c>
      <c r="C92" s="71" t="s">
        <v>217</v>
      </c>
      <c r="D92" s="71"/>
      <c r="E92" s="71"/>
      <c r="F92" s="71"/>
      <c r="G92" s="71"/>
      <c r="H92" s="71"/>
      <c r="I92" s="71"/>
      <c r="J92" s="71"/>
      <c r="K92" s="161"/>
      <c r="L92" s="71"/>
      <c r="M92" s="71"/>
      <c r="N92" s="71"/>
      <c r="O92" s="71"/>
      <c r="P92" s="71"/>
      <c r="Q92" s="71"/>
      <c r="R92" s="71"/>
      <c r="S92" s="71"/>
      <c r="T92" s="71"/>
      <c r="U92" s="50"/>
      <c r="V92" s="50"/>
      <c r="W92" s="50"/>
      <c r="X92" s="50"/>
      <c r="Y92" s="50"/>
      <c r="Z92" s="50"/>
      <c r="AA92" s="56"/>
      <c r="AB92" s="140"/>
      <c r="AC92" s="153" t="s">
        <v>16</v>
      </c>
      <c r="AD92" s="162" t="s">
        <v>35</v>
      </c>
      <c r="AE92" s="141"/>
      <c r="AF92" s="141"/>
      <c r="AG92" s="141"/>
      <c r="AH92" s="141"/>
      <c r="AI92" s="141"/>
      <c r="AJ92" s="141"/>
      <c r="AK92" s="141"/>
      <c r="AL92" s="141"/>
      <c r="AM92" s="142"/>
    </row>
    <row r="93" spans="1:39" ht="18" customHeight="1">
      <c r="A93" s="143"/>
      <c r="B93" s="157" t="s">
        <v>24</v>
      </c>
      <c r="C93" s="158" t="s">
        <v>211</v>
      </c>
      <c r="D93" s="71"/>
      <c r="E93" s="71"/>
      <c r="F93" s="71"/>
      <c r="G93" s="71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6"/>
      <c r="AB93" s="140"/>
      <c r="AC93" s="153" t="s">
        <v>36</v>
      </c>
      <c r="AD93" s="153" t="s">
        <v>37</v>
      </c>
      <c r="AE93" s="141"/>
      <c r="AF93" s="141"/>
      <c r="AG93" s="141"/>
      <c r="AH93" s="141"/>
      <c r="AI93" s="141"/>
      <c r="AJ93" s="141"/>
      <c r="AK93" s="141"/>
      <c r="AL93" s="141"/>
      <c r="AM93" s="142"/>
    </row>
    <row r="94" spans="1:39" ht="18" customHeight="1">
      <c r="A94" s="143"/>
      <c r="B94" s="157" t="s">
        <v>46</v>
      </c>
      <c r="C94" s="5" t="s">
        <v>213</v>
      </c>
      <c r="D94" s="71"/>
      <c r="E94" s="71"/>
      <c r="F94" s="71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145"/>
      <c r="U94" s="145"/>
      <c r="V94" s="145"/>
      <c r="W94" s="145"/>
      <c r="X94" s="50"/>
      <c r="Y94" s="50"/>
      <c r="Z94" s="50"/>
      <c r="AA94" s="56"/>
      <c r="AB94" s="140"/>
      <c r="AC94" s="153" t="s">
        <v>38</v>
      </c>
      <c r="AD94" s="153" t="s">
        <v>39</v>
      </c>
      <c r="AE94" s="141"/>
      <c r="AF94" s="146"/>
      <c r="AG94" s="141"/>
      <c r="AH94" s="141"/>
      <c r="AI94" s="141"/>
      <c r="AJ94" s="141"/>
      <c r="AK94" s="141"/>
      <c r="AL94" s="141"/>
      <c r="AM94" s="142"/>
    </row>
    <row r="95" spans="1:39" ht="18" customHeight="1">
      <c r="A95" s="143"/>
      <c r="B95" s="157" t="s">
        <v>47</v>
      </c>
      <c r="C95" s="5" t="s">
        <v>237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145"/>
      <c r="U95" s="145"/>
      <c r="V95" s="145"/>
      <c r="W95" s="145"/>
      <c r="X95" s="50"/>
      <c r="Y95" s="50"/>
      <c r="Z95" s="50"/>
      <c r="AA95" s="56"/>
      <c r="AB95" s="140"/>
      <c r="AC95" s="152" t="s">
        <v>40</v>
      </c>
      <c r="AD95" s="152" t="s">
        <v>41</v>
      </c>
      <c r="AE95" s="141"/>
      <c r="AF95" s="146"/>
      <c r="AG95" s="141"/>
      <c r="AH95" s="141"/>
      <c r="AI95" s="141"/>
      <c r="AJ95" s="141"/>
      <c r="AK95" s="141"/>
      <c r="AL95" s="141"/>
      <c r="AM95" s="142"/>
    </row>
    <row r="96" spans="1:39" ht="18" customHeight="1">
      <c r="A96" s="143"/>
      <c r="B96" s="144" t="s">
        <v>48</v>
      </c>
      <c r="C96" s="294" t="s">
        <v>236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145"/>
      <c r="U96" s="145"/>
      <c r="V96" s="145"/>
      <c r="W96" s="145"/>
      <c r="X96" s="50"/>
      <c r="Y96" s="50"/>
      <c r="Z96" s="50"/>
      <c r="AA96" s="56"/>
      <c r="AB96" s="140"/>
      <c r="AC96" s="152"/>
      <c r="AD96" s="152"/>
      <c r="AE96" s="141"/>
      <c r="AF96" s="146"/>
      <c r="AG96" s="141"/>
      <c r="AH96" s="141"/>
      <c r="AI96" s="141"/>
      <c r="AJ96" s="141"/>
      <c r="AK96" s="141"/>
      <c r="AL96" s="141"/>
      <c r="AM96" s="142"/>
    </row>
    <row r="97" spans="1:39" ht="18" customHeight="1">
      <c r="A97" s="143"/>
      <c r="B97" s="144" t="s">
        <v>49</v>
      </c>
      <c r="C97" s="71" t="s">
        <v>245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145"/>
      <c r="U97" s="145"/>
      <c r="V97" s="145"/>
      <c r="W97" s="145"/>
      <c r="X97" s="50"/>
      <c r="Y97" s="50"/>
      <c r="Z97" s="50"/>
      <c r="AA97" s="56"/>
      <c r="AB97" s="140"/>
      <c r="AC97" s="163"/>
      <c r="AD97" s="152" t="s">
        <v>64</v>
      </c>
      <c r="AE97" s="164"/>
      <c r="AF97" s="146"/>
      <c r="AG97" s="141"/>
      <c r="AH97" s="141"/>
      <c r="AI97" s="146"/>
      <c r="AJ97" s="141"/>
      <c r="AK97" s="141"/>
      <c r="AL97" s="141"/>
      <c r="AM97" s="142"/>
    </row>
    <row r="98" spans="1:39" ht="18" customHeight="1" thickBot="1">
      <c r="A98" s="165"/>
      <c r="B98" s="295"/>
      <c r="C98" s="65"/>
      <c r="D98" s="65"/>
      <c r="E98" s="166"/>
      <c r="F98" s="166"/>
      <c r="G98" s="166"/>
      <c r="H98" s="166"/>
      <c r="I98" s="166"/>
      <c r="J98" s="166"/>
      <c r="K98" s="65"/>
      <c r="L98" s="65"/>
      <c r="M98" s="65"/>
      <c r="N98" s="65"/>
      <c r="O98" s="65"/>
      <c r="P98" s="65"/>
      <c r="Q98" s="65"/>
      <c r="R98" s="65"/>
      <c r="S98" s="65"/>
      <c r="T98" s="167"/>
      <c r="U98" s="65"/>
      <c r="V98" s="65"/>
      <c r="W98" s="65"/>
      <c r="X98" s="65"/>
      <c r="Y98" s="65"/>
      <c r="Z98" s="65"/>
      <c r="AA98" s="168"/>
      <c r="AB98" s="402" t="s">
        <v>52</v>
      </c>
      <c r="AC98" s="319"/>
      <c r="AD98" s="403"/>
      <c r="AE98" s="403"/>
      <c r="AF98" s="403"/>
      <c r="AG98" s="403"/>
      <c r="AH98" s="403"/>
      <c r="AI98" s="403"/>
      <c r="AJ98" s="403"/>
      <c r="AK98" s="403"/>
      <c r="AL98" s="403"/>
      <c r="AM98" s="404"/>
    </row>
    <row r="99" spans="1:39" ht="18" customHeight="1">
      <c r="A99" s="358"/>
      <c r="B99" s="359"/>
      <c r="C99" s="360"/>
      <c r="D99" s="443" t="s">
        <v>239</v>
      </c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5"/>
      <c r="AB99" s="384" t="s">
        <v>0</v>
      </c>
      <c r="AC99" s="385"/>
      <c r="AD99" s="385"/>
      <c r="AE99" s="385"/>
      <c r="AF99" s="385"/>
      <c r="AG99" s="385"/>
      <c r="AH99" s="385"/>
      <c r="AI99" s="385"/>
      <c r="AJ99" s="385"/>
      <c r="AK99" s="385"/>
      <c r="AL99" s="385"/>
      <c r="AM99" s="386"/>
    </row>
    <row r="100" spans="1:39" ht="18" customHeight="1">
      <c r="A100" s="334" t="s">
        <v>139</v>
      </c>
      <c r="B100" s="335"/>
      <c r="C100" s="336"/>
      <c r="D100" s="446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8"/>
      <c r="AB100" s="44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6"/>
    </row>
    <row r="101" spans="1:39" ht="18" customHeight="1">
      <c r="A101" s="311" t="s">
        <v>91</v>
      </c>
      <c r="B101" s="312"/>
      <c r="C101" s="313"/>
      <c r="D101" s="149" t="s">
        <v>212</v>
      </c>
      <c r="E101" s="291"/>
      <c r="F101" s="291"/>
      <c r="G101" s="291"/>
      <c r="H101" s="291"/>
      <c r="I101" s="58" t="s">
        <v>197</v>
      </c>
      <c r="J101" s="50"/>
      <c r="K101" s="48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7"/>
      <c r="W101" s="47"/>
      <c r="X101" s="50"/>
      <c r="Y101" s="47"/>
      <c r="Z101" s="47"/>
      <c r="AA101" s="47"/>
      <c r="AB101" s="51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3"/>
    </row>
    <row r="102" spans="1:39" ht="18" customHeight="1">
      <c r="A102" s="311" t="s">
        <v>92</v>
      </c>
      <c r="B102" s="312"/>
      <c r="C102" s="313"/>
      <c r="D102" s="47" t="s">
        <v>72</v>
      </c>
      <c r="E102" s="48"/>
      <c r="F102" s="48"/>
      <c r="G102" s="48"/>
      <c r="H102" s="48"/>
      <c r="I102" s="49" t="s">
        <v>140</v>
      </c>
      <c r="J102" s="50"/>
      <c r="K102" s="48"/>
      <c r="L102" s="49"/>
      <c r="M102" s="45"/>
      <c r="N102" s="48"/>
      <c r="O102" s="49"/>
      <c r="P102" s="49"/>
      <c r="Q102" s="49"/>
      <c r="R102" s="49"/>
      <c r="S102" s="49"/>
      <c r="T102" s="49"/>
      <c r="U102" s="49"/>
      <c r="V102" s="47"/>
      <c r="W102" s="47"/>
      <c r="X102" s="50"/>
      <c r="Y102" s="54"/>
      <c r="Z102" s="54"/>
      <c r="AA102" s="54"/>
      <c r="AB102" s="51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3"/>
    </row>
    <row r="103" spans="1:39" ht="18" customHeight="1">
      <c r="A103" s="311" t="s">
        <v>93</v>
      </c>
      <c r="B103" s="312"/>
      <c r="C103" s="313"/>
      <c r="D103" s="47" t="s">
        <v>71</v>
      </c>
      <c r="E103" s="48"/>
      <c r="F103" s="48"/>
      <c r="G103" s="47"/>
      <c r="H103" s="47"/>
      <c r="I103" s="49" t="s">
        <v>151</v>
      </c>
      <c r="J103" s="50"/>
      <c r="K103" s="49"/>
      <c r="L103" s="49"/>
      <c r="M103" s="49"/>
      <c r="N103" s="48"/>
      <c r="O103" s="49"/>
      <c r="P103" s="49"/>
      <c r="Q103" s="49"/>
      <c r="R103" s="49"/>
      <c r="S103" s="49"/>
      <c r="T103" s="49"/>
      <c r="U103" s="49"/>
      <c r="V103" s="47"/>
      <c r="W103" s="47"/>
      <c r="X103" s="50"/>
      <c r="Y103" s="54"/>
      <c r="Z103" s="54"/>
      <c r="AA103" s="54"/>
      <c r="AB103" s="55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6"/>
    </row>
    <row r="104" spans="1:39" ht="18" customHeight="1">
      <c r="A104" s="311"/>
      <c r="B104" s="312"/>
      <c r="C104" s="313"/>
      <c r="D104" s="47" t="s">
        <v>1</v>
      </c>
      <c r="E104" s="47"/>
      <c r="F104" s="47"/>
      <c r="G104" s="47"/>
      <c r="H104" s="47"/>
      <c r="I104" s="58" t="s">
        <v>94</v>
      </c>
      <c r="J104" s="50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7"/>
      <c r="W104" s="47"/>
      <c r="X104" s="50"/>
      <c r="Y104" s="47"/>
      <c r="Z104" s="47"/>
      <c r="AA104" s="47"/>
      <c r="AB104" s="55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6"/>
    </row>
    <row r="105" spans="1:39" ht="18" customHeight="1">
      <c r="A105" s="311" t="s">
        <v>141</v>
      </c>
      <c r="B105" s="312"/>
      <c r="C105" s="313"/>
      <c r="D105" s="59" t="s">
        <v>3</v>
      </c>
      <c r="E105" s="47"/>
      <c r="F105" s="47"/>
      <c r="G105" s="47"/>
      <c r="H105" s="47"/>
      <c r="I105" s="58" t="s">
        <v>181</v>
      </c>
      <c r="J105" s="50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7"/>
      <c r="W105" s="47"/>
      <c r="X105" s="50"/>
      <c r="Y105" s="47"/>
      <c r="Z105" s="47"/>
      <c r="AA105" s="47"/>
      <c r="AB105" s="55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6"/>
    </row>
    <row r="106" spans="1:39" ht="18" customHeight="1">
      <c r="A106" s="334" t="s">
        <v>177</v>
      </c>
      <c r="B106" s="335"/>
      <c r="C106" s="336"/>
      <c r="D106" s="59"/>
      <c r="E106" s="47"/>
      <c r="F106" s="47"/>
      <c r="G106" s="47"/>
      <c r="H106" s="47"/>
      <c r="I106" s="58" t="s">
        <v>182</v>
      </c>
      <c r="J106" s="50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7"/>
      <c r="W106" s="47"/>
      <c r="X106" s="50"/>
      <c r="Y106" s="47"/>
      <c r="Z106" s="47"/>
      <c r="AA106" s="47"/>
      <c r="AB106" s="431" t="s">
        <v>2</v>
      </c>
      <c r="AC106" s="432"/>
      <c r="AD106" s="432"/>
      <c r="AE106" s="432"/>
      <c r="AF106" s="432"/>
      <c r="AG106" s="432"/>
      <c r="AH106" s="432"/>
      <c r="AI106" s="432"/>
      <c r="AJ106" s="432"/>
      <c r="AK106" s="432"/>
      <c r="AL106" s="432"/>
      <c r="AM106" s="433"/>
    </row>
    <row r="107" spans="1:39" ht="18" customHeight="1">
      <c r="A107" s="311" t="s">
        <v>178</v>
      </c>
      <c r="B107" s="312"/>
      <c r="C107" s="313"/>
      <c r="D107" s="59"/>
      <c r="E107" s="47"/>
      <c r="F107" s="47"/>
      <c r="G107" s="47"/>
      <c r="H107" s="47"/>
      <c r="I107" s="58"/>
      <c r="J107" s="50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7"/>
      <c r="W107" s="47"/>
      <c r="X107" s="50"/>
      <c r="Y107" s="47"/>
      <c r="Z107" s="47"/>
      <c r="AA107" s="47"/>
      <c r="AB107" s="431" t="s">
        <v>4</v>
      </c>
      <c r="AC107" s="432"/>
      <c r="AD107" s="432"/>
      <c r="AE107" s="432"/>
      <c r="AF107" s="432"/>
      <c r="AG107" s="432"/>
      <c r="AH107" s="432"/>
      <c r="AI107" s="432"/>
      <c r="AJ107" s="432"/>
      <c r="AK107" s="432"/>
      <c r="AL107" s="432"/>
      <c r="AM107" s="433"/>
    </row>
    <row r="108" spans="1:39" ht="18" customHeight="1">
      <c r="A108" s="311" t="s">
        <v>152</v>
      </c>
      <c r="B108" s="430"/>
      <c r="C108" s="313"/>
      <c r="D108" s="59"/>
      <c r="E108" s="47"/>
      <c r="F108" s="47"/>
      <c r="G108" s="47"/>
      <c r="H108" s="47"/>
      <c r="I108" s="49"/>
      <c r="J108" s="50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7"/>
      <c r="W108" s="47"/>
      <c r="X108" s="50"/>
      <c r="Y108" s="47"/>
      <c r="Z108" s="47"/>
      <c r="AA108" s="47"/>
      <c r="AB108" s="55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6"/>
    </row>
    <row r="109" spans="1:39" ht="18" customHeight="1" thickBot="1">
      <c r="A109" s="366"/>
      <c r="B109" s="367"/>
      <c r="C109" s="368"/>
      <c r="D109" s="64"/>
      <c r="E109" s="65"/>
      <c r="F109" s="65"/>
      <c r="G109" s="65"/>
      <c r="H109" s="65"/>
      <c r="I109" s="65"/>
      <c r="J109" s="65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7"/>
      <c r="W109" s="67"/>
      <c r="X109" s="65"/>
      <c r="Y109" s="63"/>
      <c r="Z109" s="63"/>
      <c r="AA109" s="63"/>
      <c r="AB109" s="450"/>
      <c r="AC109" s="45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2"/>
    </row>
    <row r="110" spans="1:39" ht="18" customHeight="1" thickBo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</row>
    <row r="111" spans="1:39" s="164" customFormat="1" ht="18" customHeight="1">
      <c r="A111" s="331" t="s">
        <v>43</v>
      </c>
      <c r="B111" s="314" t="s">
        <v>6</v>
      </c>
      <c r="C111" s="315"/>
      <c r="D111" s="437" t="s">
        <v>7</v>
      </c>
      <c r="E111" s="315"/>
      <c r="F111" s="438"/>
      <c r="G111" s="442" t="s">
        <v>8</v>
      </c>
      <c r="H111" s="370"/>
      <c r="I111" s="370"/>
      <c r="J111" s="370"/>
      <c r="K111" s="370"/>
      <c r="L111" s="369" t="s">
        <v>53</v>
      </c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1"/>
    </row>
    <row r="112" spans="1:39" s="164" customFormat="1" ht="18" customHeight="1">
      <c r="A112" s="332"/>
      <c r="B112" s="316"/>
      <c r="C112" s="317"/>
      <c r="D112" s="439"/>
      <c r="E112" s="317"/>
      <c r="F112" s="440"/>
      <c r="G112" s="372" t="s">
        <v>10</v>
      </c>
      <c r="H112" s="339" t="s">
        <v>11</v>
      </c>
      <c r="I112" s="339"/>
      <c r="J112" s="339"/>
      <c r="K112" s="320"/>
      <c r="L112" s="379" t="s">
        <v>203</v>
      </c>
      <c r="M112" s="339"/>
      <c r="N112" s="339"/>
      <c r="O112" s="380"/>
      <c r="P112" s="379" t="s">
        <v>204</v>
      </c>
      <c r="Q112" s="339"/>
      <c r="R112" s="339"/>
      <c r="S112" s="380"/>
      <c r="T112" s="379" t="s">
        <v>205</v>
      </c>
      <c r="U112" s="339"/>
      <c r="V112" s="339"/>
      <c r="W112" s="380"/>
      <c r="X112" s="387" t="s">
        <v>206</v>
      </c>
      <c r="Y112" s="388"/>
      <c r="Z112" s="388"/>
      <c r="AA112" s="389"/>
      <c r="AB112" s="387" t="s">
        <v>207</v>
      </c>
      <c r="AC112" s="388"/>
      <c r="AD112" s="388"/>
      <c r="AE112" s="389"/>
      <c r="AF112" s="387" t="s">
        <v>208</v>
      </c>
      <c r="AG112" s="388"/>
      <c r="AH112" s="388"/>
      <c r="AI112" s="389"/>
      <c r="AJ112" s="387" t="s">
        <v>209</v>
      </c>
      <c r="AK112" s="388"/>
      <c r="AL112" s="388"/>
      <c r="AM112" s="389"/>
    </row>
    <row r="113" spans="1:39" s="164" customFormat="1" ht="18" customHeight="1">
      <c r="A113" s="332"/>
      <c r="B113" s="316"/>
      <c r="C113" s="317"/>
      <c r="D113" s="356" t="s">
        <v>12</v>
      </c>
      <c r="E113" s="434" t="s">
        <v>13</v>
      </c>
      <c r="F113" s="337" t="s">
        <v>65</v>
      </c>
      <c r="G113" s="391"/>
      <c r="H113" s="339" t="s">
        <v>14</v>
      </c>
      <c r="I113" s="339" t="s">
        <v>15</v>
      </c>
      <c r="J113" s="339" t="s">
        <v>16</v>
      </c>
      <c r="K113" s="320" t="s">
        <v>59</v>
      </c>
      <c r="L113" s="387" t="s">
        <v>231</v>
      </c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/>
      <c r="AL113" s="388"/>
      <c r="AM113" s="389"/>
    </row>
    <row r="114" spans="1:39" s="164" customFormat="1" ht="18" customHeight="1">
      <c r="A114" s="332"/>
      <c r="B114" s="316"/>
      <c r="C114" s="317"/>
      <c r="D114" s="356"/>
      <c r="E114" s="435"/>
      <c r="F114" s="354"/>
      <c r="G114" s="391"/>
      <c r="H114" s="339"/>
      <c r="I114" s="339"/>
      <c r="J114" s="339"/>
      <c r="K114" s="320"/>
      <c r="L114" s="372" t="s">
        <v>14</v>
      </c>
      <c r="M114" s="341" t="s">
        <v>15</v>
      </c>
      <c r="N114" s="376" t="s">
        <v>17</v>
      </c>
      <c r="O114" s="337" t="s">
        <v>63</v>
      </c>
      <c r="P114" s="372" t="s">
        <v>14</v>
      </c>
      <c r="Q114" s="341" t="s">
        <v>15</v>
      </c>
      <c r="R114" s="376" t="s">
        <v>17</v>
      </c>
      <c r="S114" s="337" t="s">
        <v>63</v>
      </c>
      <c r="T114" s="372" t="s">
        <v>14</v>
      </c>
      <c r="U114" s="341" t="s">
        <v>15</v>
      </c>
      <c r="V114" s="376" t="s">
        <v>17</v>
      </c>
      <c r="W114" s="337" t="s">
        <v>63</v>
      </c>
      <c r="X114" s="372" t="s">
        <v>14</v>
      </c>
      <c r="Y114" s="341" t="s">
        <v>15</v>
      </c>
      <c r="Z114" s="376" t="s">
        <v>17</v>
      </c>
      <c r="AA114" s="337" t="s">
        <v>63</v>
      </c>
      <c r="AB114" s="372" t="s">
        <v>14</v>
      </c>
      <c r="AC114" s="341" t="s">
        <v>15</v>
      </c>
      <c r="AD114" s="376" t="s">
        <v>17</v>
      </c>
      <c r="AE114" s="337" t="s">
        <v>63</v>
      </c>
      <c r="AF114" s="372" t="s">
        <v>14</v>
      </c>
      <c r="AG114" s="341" t="s">
        <v>15</v>
      </c>
      <c r="AH114" s="376" t="s">
        <v>17</v>
      </c>
      <c r="AI114" s="337" t="s">
        <v>63</v>
      </c>
      <c r="AJ114" s="372" t="s">
        <v>14</v>
      </c>
      <c r="AK114" s="341" t="s">
        <v>15</v>
      </c>
      <c r="AL114" s="376" t="s">
        <v>17</v>
      </c>
      <c r="AM114" s="337" t="s">
        <v>63</v>
      </c>
    </row>
    <row r="115" spans="1:39" s="164" customFormat="1" ht="18" customHeight="1" thickBot="1">
      <c r="A115" s="333"/>
      <c r="B115" s="318"/>
      <c r="C115" s="319"/>
      <c r="D115" s="357"/>
      <c r="E115" s="436"/>
      <c r="F115" s="338"/>
      <c r="G115" s="350"/>
      <c r="H115" s="340"/>
      <c r="I115" s="340"/>
      <c r="J115" s="340"/>
      <c r="K115" s="321"/>
      <c r="L115" s="350"/>
      <c r="M115" s="342"/>
      <c r="N115" s="377"/>
      <c r="O115" s="338"/>
      <c r="P115" s="350"/>
      <c r="Q115" s="342"/>
      <c r="R115" s="377"/>
      <c r="S115" s="338"/>
      <c r="T115" s="350"/>
      <c r="U115" s="342"/>
      <c r="V115" s="377"/>
      <c r="W115" s="338"/>
      <c r="X115" s="350"/>
      <c r="Y115" s="342"/>
      <c r="Z115" s="377"/>
      <c r="AA115" s="338"/>
      <c r="AB115" s="350"/>
      <c r="AC115" s="342"/>
      <c r="AD115" s="377"/>
      <c r="AE115" s="338"/>
      <c r="AF115" s="350"/>
      <c r="AG115" s="342"/>
      <c r="AH115" s="377"/>
      <c r="AI115" s="338"/>
      <c r="AJ115" s="350"/>
      <c r="AK115" s="342"/>
      <c r="AL115" s="377"/>
      <c r="AM115" s="338"/>
    </row>
    <row r="116" spans="1:39" s="200" customFormat="1" ht="18" customHeight="1" thickBot="1">
      <c r="A116" s="69" t="s">
        <v>54</v>
      </c>
      <c r="B116" s="465" t="s">
        <v>55</v>
      </c>
      <c r="C116" s="465"/>
      <c r="D116" s="375"/>
      <c r="E116" s="375"/>
      <c r="F116" s="199"/>
      <c r="G116" s="199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5"/>
      <c r="AM116" s="454"/>
    </row>
    <row r="117" spans="1:41" s="71" customFormat="1" ht="18" customHeight="1">
      <c r="A117" s="201" t="s">
        <v>20</v>
      </c>
      <c r="B117" s="202" t="s">
        <v>121</v>
      </c>
      <c r="C117" s="203"/>
      <c r="D117" s="204"/>
      <c r="E117" s="205">
        <v>2</v>
      </c>
      <c r="F117" s="172">
        <v>3</v>
      </c>
      <c r="G117" s="206">
        <f aca="true" t="shared" si="9" ref="G117:G134">SUM(H117:K117)</f>
        <v>44</v>
      </c>
      <c r="H117" s="174">
        <f>IF(SUM(L117+P117+T117+X117+AB117+AF117+AJ117)=0,"",SUM(L117+P117+T117+X117+AB117+AF117+AJ117))</f>
        <v>15</v>
      </c>
      <c r="I117" s="174">
        <f aca="true" t="shared" si="10" ref="I117:K133">IF(SUM(M117+Q117+U117+Y117+AC117+AG117+AK117)=0,"",SUM(M117+Q117+U117+Y117+AC117+AG117+AK117))</f>
        <v>4</v>
      </c>
      <c r="J117" s="174">
        <f t="shared" si="10"/>
        <v>25</v>
      </c>
      <c r="K117" s="174">
        <f t="shared" si="10"/>
      </c>
      <c r="L117" s="207"/>
      <c r="M117" s="178"/>
      <c r="N117" s="178"/>
      <c r="O117" s="176"/>
      <c r="P117" s="207">
        <v>15</v>
      </c>
      <c r="Q117" s="178">
        <v>4</v>
      </c>
      <c r="R117" s="178">
        <v>25</v>
      </c>
      <c r="S117" s="176"/>
      <c r="T117" s="207"/>
      <c r="U117" s="178"/>
      <c r="V117" s="178"/>
      <c r="W117" s="176"/>
      <c r="X117" s="206"/>
      <c r="Y117" s="178"/>
      <c r="Z117" s="178"/>
      <c r="AA117" s="176"/>
      <c r="AB117" s="206"/>
      <c r="AC117" s="178"/>
      <c r="AD117" s="178"/>
      <c r="AE117" s="176"/>
      <c r="AF117" s="206"/>
      <c r="AG117" s="178"/>
      <c r="AH117" s="178"/>
      <c r="AI117" s="176"/>
      <c r="AJ117" s="206"/>
      <c r="AK117" s="178"/>
      <c r="AL117" s="178"/>
      <c r="AM117" s="176"/>
      <c r="AO117" s="71" t="s">
        <v>95</v>
      </c>
    </row>
    <row r="118" spans="1:41" s="71" customFormat="1" ht="18" customHeight="1">
      <c r="A118" s="180" t="s">
        <v>21</v>
      </c>
      <c r="B118" s="208" t="s">
        <v>122</v>
      </c>
      <c r="C118" s="209"/>
      <c r="D118" s="210"/>
      <c r="E118" s="211">
        <v>2</v>
      </c>
      <c r="F118" s="172">
        <v>2</v>
      </c>
      <c r="G118" s="184">
        <f>SUM(H118:K118)</f>
        <v>30</v>
      </c>
      <c r="H118" s="174">
        <f aca="true" t="shared" si="11" ref="H118:K145">IF(SUM(L118+P118+T118+X118+AB118+AF118+AJ118)=0,"",SUM(L118+P118+T118+X118+AB118+AF118+AJ118))</f>
        <v>20</v>
      </c>
      <c r="I118" s="174">
        <f t="shared" si="10"/>
      </c>
      <c r="J118" s="174">
        <f t="shared" si="10"/>
        <v>10</v>
      </c>
      <c r="K118" s="174">
        <f t="shared" si="10"/>
      </c>
      <c r="L118" s="181"/>
      <c r="M118" s="16"/>
      <c r="N118" s="16"/>
      <c r="O118" s="182"/>
      <c r="P118" s="181"/>
      <c r="Q118" s="16"/>
      <c r="R118" s="16"/>
      <c r="S118" s="212"/>
      <c r="T118" s="195">
        <v>20</v>
      </c>
      <c r="U118" s="196"/>
      <c r="V118" s="196">
        <v>10</v>
      </c>
      <c r="W118" s="197"/>
      <c r="X118" s="181"/>
      <c r="Y118" s="16"/>
      <c r="Z118" s="16"/>
      <c r="AA118" s="182"/>
      <c r="AB118" s="184"/>
      <c r="AC118" s="16"/>
      <c r="AD118" s="16"/>
      <c r="AE118" s="212"/>
      <c r="AF118" s="181"/>
      <c r="AG118" s="16"/>
      <c r="AH118" s="16"/>
      <c r="AI118" s="182"/>
      <c r="AJ118" s="184"/>
      <c r="AK118" s="16"/>
      <c r="AL118" s="16"/>
      <c r="AM118" s="182"/>
      <c r="AO118" s="71" t="s">
        <v>95</v>
      </c>
    </row>
    <row r="119" spans="1:39" s="71" customFormat="1" ht="18" customHeight="1">
      <c r="A119" s="201" t="s">
        <v>22</v>
      </c>
      <c r="B119" s="208" t="s">
        <v>123</v>
      </c>
      <c r="C119" s="209"/>
      <c r="D119" s="213"/>
      <c r="E119" s="188">
        <v>2</v>
      </c>
      <c r="F119" s="172">
        <v>2</v>
      </c>
      <c r="G119" s="184">
        <f t="shared" si="9"/>
        <v>30</v>
      </c>
      <c r="H119" s="174">
        <f t="shared" si="11"/>
        <v>15</v>
      </c>
      <c r="I119" s="174">
        <f t="shared" si="10"/>
      </c>
      <c r="J119" s="174">
        <f t="shared" si="10"/>
        <v>15</v>
      </c>
      <c r="K119" s="174">
        <f t="shared" si="10"/>
      </c>
      <c r="L119" s="181"/>
      <c r="M119" s="16"/>
      <c r="N119" s="16"/>
      <c r="O119" s="182"/>
      <c r="P119" s="184">
        <v>15</v>
      </c>
      <c r="Q119" s="16"/>
      <c r="R119" s="16">
        <v>15</v>
      </c>
      <c r="S119" s="182"/>
      <c r="T119" s="184"/>
      <c r="U119" s="16"/>
      <c r="V119" s="16"/>
      <c r="W119" s="182"/>
      <c r="X119" s="184"/>
      <c r="Y119" s="16"/>
      <c r="Z119" s="16"/>
      <c r="AA119" s="182"/>
      <c r="AB119" s="184"/>
      <c r="AC119" s="16"/>
      <c r="AD119" s="16"/>
      <c r="AE119" s="182"/>
      <c r="AF119" s="184"/>
      <c r="AG119" s="16"/>
      <c r="AH119" s="16"/>
      <c r="AI119" s="182"/>
      <c r="AJ119" s="184"/>
      <c r="AK119" s="16"/>
      <c r="AL119" s="16"/>
      <c r="AM119" s="182"/>
    </row>
    <row r="120" spans="1:39" s="71" customFormat="1" ht="18" customHeight="1">
      <c r="A120" s="180" t="s">
        <v>23</v>
      </c>
      <c r="B120" s="208" t="s">
        <v>124</v>
      </c>
      <c r="C120" s="209"/>
      <c r="D120" s="213"/>
      <c r="E120" s="188">
        <v>1</v>
      </c>
      <c r="F120" s="172">
        <v>1</v>
      </c>
      <c r="G120" s="184">
        <f t="shared" si="9"/>
        <v>30</v>
      </c>
      <c r="H120" s="174">
        <f t="shared" si="11"/>
      </c>
      <c r="I120" s="174">
        <f t="shared" si="10"/>
      </c>
      <c r="J120" s="174">
        <f>IF(SUM(N120+R120+V120+Z120+AD120+AH120+AL120)=0,"",SUM(N120+R120+V120+Z120+AD120+AH120+AL120))</f>
        <v>30</v>
      </c>
      <c r="K120" s="174">
        <f t="shared" si="10"/>
      </c>
      <c r="L120" s="181"/>
      <c r="M120" s="16"/>
      <c r="N120" s="16"/>
      <c r="O120" s="182"/>
      <c r="P120" s="184"/>
      <c r="Q120" s="16"/>
      <c r="R120" s="16">
        <v>30</v>
      </c>
      <c r="S120" s="182"/>
      <c r="T120" s="184"/>
      <c r="U120" s="16"/>
      <c r="V120" s="16"/>
      <c r="W120" s="182"/>
      <c r="X120" s="184"/>
      <c r="Y120" s="16"/>
      <c r="Z120" s="16"/>
      <c r="AA120" s="182"/>
      <c r="AB120" s="184"/>
      <c r="AC120" s="16"/>
      <c r="AD120" s="16"/>
      <c r="AE120" s="182"/>
      <c r="AF120" s="184"/>
      <c r="AG120" s="16"/>
      <c r="AH120" s="16"/>
      <c r="AI120" s="182"/>
      <c r="AJ120" s="184"/>
      <c r="AK120" s="16"/>
      <c r="AL120" s="16"/>
      <c r="AM120" s="182"/>
    </row>
    <row r="121" spans="1:39" s="71" customFormat="1" ht="18" customHeight="1">
      <c r="A121" s="180" t="s">
        <v>24</v>
      </c>
      <c r="B121" s="208" t="s">
        <v>196</v>
      </c>
      <c r="C121" s="209"/>
      <c r="D121" s="213"/>
      <c r="E121" s="188">
        <v>3</v>
      </c>
      <c r="F121" s="172">
        <v>4</v>
      </c>
      <c r="G121" s="184">
        <f t="shared" si="9"/>
        <v>75</v>
      </c>
      <c r="H121" s="174">
        <f t="shared" si="11"/>
        <v>30</v>
      </c>
      <c r="I121" s="174">
        <f t="shared" si="10"/>
        <v>15</v>
      </c>
      <c r="J121" s="174">
        <f>IF(SUM(N121+R121+V121+Z121+AD121+AH121+AL121)=0,"",SUM(N121+R121+V121+Z121+AD121+AH121+AL121))</f>
        <v>15</v>
      </c>
      <c r="K121" s="174">
        <f t="shared" si="10"/>
        <v>15</v>
      </c>
      <c r="L121" s="181"/>
      <c r="M121" s="16"/>
      <c r="N121" s="16"/>
      <c r="O121" s="182"/>
      <c r="P121" s="184"/>
      <c r="Q121" s="16"/>
      <c r="R121" s="16"/>
      <c r="S121" s="182"/>
      <c r="T121" s="184"/>
      <c r="U121" s="16"/>
      <c r="V121" s="16"/>
      <c r="W121" s="182"/>
      <c r="X121" s="184"/>
      <c r="Y121" s="16"/>
      <c r="Z121" s="16"/>
      <c r="AA121" s="182"/>
      <c r="AB121" s="184">
        <v>30</v>
      </c>
      <c r="AC121" s="22">
        <v>15</v>
      </c>
      <c r="AD121" s="22"/>
      <c r="AE121" s="197"/>
      <c r="AF121" s="198"/>
      <c r="AG121" s="22"/>
      <c r="AH121" s="22">
        <v>15</v>
      </c>
      <c r="AI121" s="197">
        <v>15</v>
      </c>
      <c r="AJ121" s="184"/>
      <c r="AK121" s="16"/>
      <c r="AL121" s="16"/>
      <c r="AM121" s="182"/>
    </row>
    <row r="122" spans="1:39" s="71" customFormat="1" ht="18" customHeight="1">
      <c r="A122" s="180" t="s">
        <v>46</v>
      </c>
      <c r="B122" s="208" t="s">
        <v>125</v>
      </c>
      <c r="C122" s="209"/>
      <c r="D122" s="213"/>
      <c r="E122" s="188">
        <v>2</v>
      </c>
      <c r="F122" s="172">
        <v>2</v>
      </c>
      <c r="G122" s="184">
        <f t="shared" si="9"/>
        <v>45</v>
      </c>
      <c r="H122" s="174">
        <f t="shared" si="11"/>
        <v>30</v>
      </c>
      <c r="I122" s="174">
        <f t="shared" si="10"/>
      </c>
      <c r="J122" s="174">
        <f t="shared" si="10"/>
        <v>15</v>
      </c>
      <c r="K122" s="174">
        <f t="shared" si="10"/>
      </c>
      <c r="L122" s="181"/>
      <c r="M122" s="16"/>
      <c r="N122" s="16"/>
      <c r="O122" s="182"/>
      <c r="P122" s="184"/>
      <c r="Q122" s="16"/>
      <c r="R122" s="16"/>
      <c r="S122" s="182"/>
      <c r="T122" s="184">
        <v>30</v>
      </c>
      <c r="U122" s="16"/>
      <c r="V122" s="16">
        <v>15</v>
      </c>
      <c r="W122" s="182"/>
      <c r="X122" s="198"/>
      <c r="Y122" s="22"/>
      <c r="Z122" s="22"/>
      <c r="AA122" s="197"/>
      <c r="AB122" s="184"/>
      <c r="AC122" s="16"/>
      <c r="AD122" s="16"/>
      <c r="AE122" s="182"/>
      <c r="AF122" s="184"/>
      <c r="AG122" s="16"/>
      <c r="AH122" s="16"/>
      <c r="AI122" s="182"/>
      <c r="AJ122" s="184"/>
      <c r="AK122" s="16"/>
      <c r="AL122" s="16"/>
      <c r="AM122" s="182"/>
    </row>
    <row r="123" spans="1:39" s="71" customFormat="1" ht="18" customHeight="1">
      <c r="A123" s="180" t="s">
        <v>47</v>
      </c>
      <c r="B123" s="208" t="s">
        <v>126</v>
      </c>
      <c r="C123" s="209"/>
      <c r="D123" s="213"/>
      <c r="E123" s="188">
        <v>2</v>
      </c>
      <c r="F123" s="172">
        <v>2</v>
      </c>
      <c r="G123" s="184">
        <f t="shared" si="9"/>
        <v>30</v>
      </c>
      <c r="H123" s="174">
        <f t="shared" si="11"/>
        <v>15</v>
      </c>
      <c r="I123" s="174">
        <f t="shared" si="10"/>
      </c>
      <c r="J123" s="174">
        <f t="shared" si="10"/>
        <v>15</v>
      </c>
      <c r="K123" s="174">
        <f t="shared" si="10"/>
      </c>
      <c r="L123" s="181"/>
      <c r="M123" s="16"/>
      <c r="N123" s="16"/>
      <c r="O123" s="182"/>
      <c r="P123" s="184"/>
      <c r="Q123" s="16"/>
      <c r="R123" s="16"/>
      <c r="S123" s="182"/>
      <c r="T123" s="214"/>
      <c r="U123" s="15"/>
      <c r="V123" s="214"/>
      <c r="W123" s="182"/>
      <c r="X123" s="184">
        <v>15</v>
      </c>
      <c r="Y123" s="16"/>
      <c r="Z123" s="16">
        <v>15</v>
      </c>
      <c r="AA123" s="182"/>
      <c r="AB123" s="184"/>
      <c r="AC123" s="16"/>
      <c r="AD123" s="16"/>
      <c r="AE123" s="182"/>
      <c r="AF123" s="184"/>
      <c r="AG123" s="16"/>
      <c r="AH123" s="16"/>
      <c r="AI123" s="182"/>
      <c r="AJ123" s="184"/>
      <c r="AK123" s="16"/>
      <c r="AL123" s="16"/>
      <c r="AM123" s="182"/>
    </row>
    <row r="124" spans="1:39" s="71" customFormat="1" ht="18" customHeight="1">
      <c r="A124" s="180" t="s">
        <v>48</v>
      </c>
      <c r="B124" s="208" t="s">
        <v>127</v>
      </c>
      <c r="C124" s="209"/>
      <c r="D124" s="213"/>
      <c r="E124" s="188">
        <v>3</v>
      </c>
      <c r="F124" s="172">
        <v>3</v>
      </c>
      <c r="G124" s="184">
        <f t="shared" si="9"/>
        <v>45</v>
      </c>
      <c r="H124" s="174">
        <f t="shared" si="11"/>
        <v>15</v>
      </c>
      <c r="I124" s="174">
        <f t="shared" si="10"/>
      </c>
      <c r="J124" s="174">
        <f t="shared" si="10"/>
        <v>15</v>
      </c>
      <c r="K124" s="174">
        <f t="shared" si="10"/>
        <v>15</v>
      </c>
      <c r="L124" s="181"/>
      <c r="M124" s="16"/>
      <c r="N124" s="16"/>
      <c r="O124" s="182"/>
      <c r="P124" s="184"/>
      <c r="Q124" s="16"/>
      <c r="R124" s="16"/>
      <c r="S124" s="182"/>
      <c r="T124" s="184">
        <v>15</v>
      </c>
      <c r="U124" s="16"/>
      <c r="V124" s="16">
        <v>15</v>
      </c>
      <c r="W124" s="182"/>
      <c r="X124" s="184"/>
      <c r="Y124" s="16"/>
      <c r="Z124" s="16"/>
      <c r="AA124" s="182">
        <v>15</v>
      </c>
      <c r="AB124" s="184"/>
      <c r="AC124" s="16"/>
      <c r="AD124" s="16"/>
      <c r="AE124" s="182"/>
      <c r="AF124" s="184"/>
      <c r="AG124" s="16"/>
      <c r="AH124" s="16"/>
      <c r="AI124" s="182"/>
      <c r="AJ124" s="184"/>
      <c r="AK124" s="16"/>
      <c r="AL124" s="16"/>
      <c r="AM124" s="182"/>
    </row>
    <row r="125" spans="1:39" s="71" customFormat="1" ht="18" customHeight="1">
      <c r="A125" s="180" t="s">
        <v>49</v>
      </c>
      <c r="B125" s="208" t="s">
        <v>96</v>
      </c>
      <c r="C125" s="209"/>
      <c r="D125" s="213">
        <v>1</v>
      </c>
      <c r="E125" s="188">
        <v>1</v>
      </c>
      <c r="F125" s="172">
        <v>5</v>
      </c>
      <c r="G125" s="184">
        <f t="shared" si="9"/>
        <v>45</v>
      </c>
      <c r="H125" s="174">
        <f t="shared" si="11"/>
        <v>30</v>
      </c>
      <c r="I125" s="174">
        <f t="shared" si="10"/>
      </c>
      <c r="J125" s="174">
        <f t="shared" si="10"/>
        <v>15</v>
      </c>
      <c r="K125" s="174">
        <f t="shared" si="10"/>
      </c>
      <c r="L125" s="181"/>
      <c r="M125" s="16"/>
      <c r="N125" s="16"/>
      <c r="O125" s="182"/>
      <c r="P125" s="184"/>
      <c r="Q125" s="16"/>
      <c r="R125" s="16"/>
      <c r="S125" s="182"/>
      <c r="T125" s="215">
        <v>30</v>
      </c>
      <c r="U125" s="16"/>
      <c r="V125" s="16">
        <v>15</v>
      </c>
      <c r="W125" s="182"/>
      <c r="X125" s="214"/>
      <c r="Y125" s="15"/>
      <c r="Z125" s="214"/>
      <c r="AA125" s="182"/>
      <c r="AB125" s="184"/>
      <c r="AC125" s="16"/>
      <c r="AD125" s="16"/>
      <c r="AE125" s="182"/>
      <c r="AF125" s="184"/>
      <c r="AG125" s="16"/>
      <c r="AH125" s="16"/>
      <c r="AI125" s="182"/>
      <c r="AJ125" s="184"/>
      <c r="AK125" s="16"/>
      <c r="AL125" s="16"/>
      <c r="AM125" s="182"/>
    </row>
    <row r="126" spans="1:39" s="71" customFormat="1" ht="18" customHeight="1">
      <c r="A126" s="180" t="s">
        <v>50</v>
      </c>
      <c r="B126" s="208" t="s">
        <v>179</v>
      </c>
      <c r="C126" s="209"/>
      <c r="D126" s="213"/>
      <c r="E126" s="188">
        <v>2</v>
      </c>
      <c r="F126" s="172">
        <v>3</v>
      </c>
      <c r="G126" s="184">
        <f t="shared" si="9"/>
        <v>45</v>
      </c>
      <c r="H126" s="174">
        <f t="shared" si="11"/>
        <v>15</v>
      </c>
      <c r="I126" s="174">
        <f t="shared" si="10"/>
      </c>
      <c r="J126" s="174">
        <f t="shared" si="10"/>
        <v>30</v>
      </c>
      <c r="K126" s="174">
        <f t="shared" si="10"/>
      </c>
      <c r="L126" s="181"/>
      <c r="M126" s="16"/>
      <c r="N126" s="16"/>
      <c r="O126" s="182"/>
      <c r="P126" s="184"/>
      <c r="Q126" s="16"/>
      <c r="R126" s="16"/>
      <c r="S126" s="182"/>
      <c r="T126" s="184"/>
      <c r="U126" s="16"/>
      <c r="V126" s="16"/>
      <c r="W126" s="182"/>
      <c r="X126" s="198">
        <v>15</v>
      </c>
      <c r="Y126" s="22"/>
      <c r="Z126" s="22">
        <v>30</v>
      </c>
      <c r="AA126" s="182"/>
      <c r="AB126" s="184"/>
      <c r="AC126" s="16"/>
      <c r="AD126" s="16"/>
      <c r="AE126" s="182"/>
      <c r="AF126" s="184"/>
      <c r="AG126" s="16"/>
      <c r="AH126" s="16"/>
      <c r="AI126" s="182"/>
      <c r="AJ126" s="184"/>
      <c r="AK126" s="16"/>
      <c r="AL126" s="16"/>
      <c r="AM126" s="182"/>
    </row>
    <row r="127" spans="1:41" s="71" customFormat="1" ht="18" customHeight="1">
      <c r="A127" s="180" t="s">
        <v>76</v>
      </c>
      <c r="B127" s="208" t="s">
        <v>128</v>
      </c>
      <c r="C127" s="209"/>
      <c r="D127" s="213"/>
      <c r="E127" s="188">
        <v>2</v>
      </c>
      <c r="F127" s="172">
        <v>3</v>
      </c>
      <c r="G127" s="184">
        <f t="shared" si="9"/>
        <v>50</v>
      </c>
      <c r="H127" s="174">
        <f t="shared" si="11"/>
        <v>30</v>
      </c>
      <c r="I127" s="174">
        <f t="shared" si="10"/>
      </c>
      <c r="J127" s="174">
        <f t="shared" si="10"/>
        <v>20</v>
      </c>
      <c r="K127" s="174">
        <f t="shared" si="10"/>
      </c>
      <c r="L127" s="181"/>
      <c r="M127" s="16"/>
      <c r="N127" s="16"/>
      <c r="O127" s="182"/>
      <c r="P127" s="184"/>
      <c r="Q127" s="16"/>
      <c r="R127" s="16"/>
      <c r="S127" s="182"/>
      <c r="T127" s="184"/>
      <c r="U127" s="16"/>
      <c r="V127" s="16"/>
      <c r="W127" s="182"/>
      <c r="X127" s="184">
        <v>30</v>
      </c>
      <c r="Y127" s="16"/>
      <c r="Z127" s="16">
        <v>20</v>
      </c>
      <c r="AA127" s="182"/>
      <c r="AB127" s="184"/>
      <c r="AC127" s="16"/>
      <c r="AD127" s="16"/>
      <c r="AE127" s="182"/>
      <c r="AF127" s="184"/>
      <c r="AG127" s="16"/>
      <c r="AH127" s="16"/>
      <c r="AI127" s="182"/>
      <c r="AJ127" s="184"/>
      <c r="AK127" s="16"/>
      <c r="AL127" s="16"/>
      <c r="AM127" s="182"/>
      <c r="AO127" s="71" t="s">
        <v>95</v>
      </c>
    </row>
    <row r="128" spans="1:41" s="71" customFormat="1" ht="18" customHeight="1">
      <c r="A128" s="180" t="s">
        <v>77</v>
      </c>
      <c r="B128" s="208" t="s">
        <v>129</v>
      </c>
      <c r="C128" s="209"/>
      <c r="D128" s="213">
        <v>1</v>
      </c>
      <c r="E128" s="188">
        <v>3</v>
      </c>
      <c r="F128" s="172">
        <v>9</v>
      </c>
      <c r="G128" s="184">
        <f t="shared" si="9"/>
        <v>70</v>
      </c>
      <c r="H128" s="174">
        <f t="shared" si="11"/>
        <v>30</v>
      </c>
      <c r="I128" s="174">
        <f t="shared" si="10"/>
      </c>
      <c r="J128" s="174">
        <f t="shared" si="10"/>
        <v>40</v>
      </c>
      <c r="K128" s="174">
        <f t="shared" si="10"/>
      </c>
      <c r="L128" s="181"/>
      <c r="M128" s="16"/>
      <c r="N128" s="16"/>
      <c r="O128" s="182"/>
      <c r="P128" s="184"/>
      <c r="Q128" s="16"/>
      <c r="R128" s="16"/>
      <c r="S128" s="182"/>
      <c r="T128" s="184"/>
      <c r="U128" s="16"/>
      <c r="V128" s="16"/>
      <c r="W128" s="182"/>
      <c r="X128" s="198"/>
      <c r="Y128" s="16"/>
      <c r="Z128" s="16"/>
      <c r="AA128" s="182"/>
      <c r="AB128" s="184">
        <v>20</v>
      </c>
      <c r="AC128" s="16"/>
      <c r="AD128" s="16">
        <v>20</v>
      </c>
      <c r="AE128" s="182"/>
      <c r="AF128" s="215">
        <v>10</v>
      </c>
      <c r="AG128" s="16"/>
      <c r="AH128" s="16">
        <v>20</v>
      </c>
      <c r="AI128" s="182"/>
      <c r="AJ128" s="184"/>
      <c r="AK128" s="16"/>
      <c r="AL128" s="16"/>
      <c r="AM128" s="182"/>
      <c r="AO128" s="71" t="s">
        <v>95</v>
      </c>
    </row>
    <row r="129" spans="1:41" s="71" customFormat="1" ht="18" customHeight="1">
      <c r="A129" s="180" t="s">
        <v>78</v>
      </c>
      <c r="B129" s="208" t="s">
        <v>188</v>
      </c>
      <c r="C129" s="209"/>
      <c r="D129" s="213">
        <v>1</v>
      </c>
      <c r="E129" s="188">
        <v>2</v>
      </c>
      <c r="F129" s="172">
        <v>5</v>
      </c>
      <c r="G129" s="184">
        <f t="shared" si="9"/>
        <v>40</v>
      </c>
      <c r="H129" s="174">
        <f t="shared" si="11"/>
        <v>20</v>
      </c>
      <c r="I129" s="174">
        <f t="shared" si="10"/>
        <v>20</v>
      </c>
      <c r="J129" s="174">
        <f t="shared" si="10"/>
      </c>
      <c r="K129" s="174">
        <f t="shared" si="10"/>
      </c>
      <c r="L129" s="181"/>
      <c r="M129" s="16"/>
      <c r="N129" s="16"/>
      <c r="O129" s="182"/>
      <c r="P129" s="184"/>
      <c r="Q129" s="16"/>
      <c r="R129" s="16"/>
      <c r="S129" s="182"/>
      <c r="T129" s="184">
        <v>10</v>
      </c>
      <c r="U129" s="16">
        <v>10</v>
      </c>
      <c r="V129" s="16"/>
      <c r="W129" s="182"/>
      <c r="X129" s="215">
        <v>10</v>
      </c>
      <c r="Y129" s="16">
        <v>10</v>
      </c>
      <c r="Z129" s="16"/>
      <c r="AA129" s="182"/>
      <c r="AB129" s="184"/>
      <c r="AC129" s="16"/>
      <c r="AD129" s="16"/>
      <c r="AE129" s="182"/>
      <c r="AF129" s="184"/>
      <c r="AG129" s="16"/>
      <c r="AH129" s="16"/>
      <c r="AI129" s="182"/>
      <c r="AJ129" s="184"/>
      <c r="AK129" s="16"/>
      <c r="AL129" s="16"/>
      <c r="AM129" s="182"/>
      <c r="AO129" s="71" t="s">
        <v>95</v>
      </c>
    </row>
    <row r="130" spans="1:41" s="71" customFormat="1" ht="18" customHeight="1">
      <c r="A130" s="180" t="s">
        <v>79</v>
      </c>
      <c r="B130" s="208" t="s">
        <v>169</v>
      </c>
      <c r="C130" s="209"/>
      <c r="D130" s="213">
        <v>1</v>
      </c>
      <c r="E130" s="188">
        <v>3</v>
      </c>
      <c r="F130" s="172">
        <v>6</v>
      </c>
      <c r="G130" s="184">
        <f t="shared" si="9"/>
        <v>80</v>
      </c>
      <c r="H130" s="174">
        <f t="shared" si="11"/>
        <v>40</v>
      </c>
      <c r="I130" s="174">
        <f t="shared" si="10"/>
      </c>
      <c r="J130" s="174">
        <f t="shared" si="10"/>
      </c>
      <c r="K130" s="174">
        <f t="shared" si="10"/>
        <v>40</v>
      </c>
      <c r="L130" s="195">
        <v>20</v>
      </c>
      <c r="M130" s="16"/>
      <c r="N130" s="16"/>
      <c r="O130" s="182">
        <v>20</v>
      </c>
      <c r="P130" s="215">
        <v>20</v>
      </c>
      <c r="Q130" s="16"/>
      <c r="R130" s="16"/>
      <c r="S130" s="182">
        <v>20</v>
      </c>
      <c r="T130" s="184"/>
      <c r="U130" s="16"/>
      <c r="V130" s="16"/>
      <c r="W130" s="182"/>
      <c r="X130" s="184"/>
      <c r="Y130" s="16"/>
      <c r="Z130" s="16"/>
      <c r="AA130" s="182"/>
      <c r="AB130" s="184"/>
      <c r="AC130" s="16"/>
      <c r="AD130" s="16"/>
      <c r="AE130" s="182"/>
      <c r="AF130" s="184"/>
      <c r="AG130" s="16"/>
      <c r="AH130" s="16"/>
      <c r="AI130" s="182"/>
      <c r="AJ130" s="184"/>
      <c r="AK130" s="16"/>
      <c r="AL130" s="16"/>
      <c r="AM130" s="182"/>
      <c r="AO130" s="71" t="s">
        <v>95</v>
      </c>
    </row>
    <row r="131" spans="1:39" s="71" customFormat="1" ht="18" customHeight="1">
      <c r="A131" s="180" t="s">
        <v>80</v>
      </c>
      <c r="B131" s="208" t="s">
        <v>130</v>
      </c>
      <c r="C131" s="209"/>
      <c r="D131" s="213"/>
      <c r="E131" s="188">
        <v>2</v>
      </c>
      <c r="F131" s="172">
        <v>3</v>
      </c>
      <c r="G131" s="184">
        <f t="shared" si="9"/>
        <v>60</v>
      </c>
      <c r="H131" s="174">
        <f t="shared" si="11"/>
        <v>30</v>
      </c>
      <c r="I131" s="174">
        <f t="shared" si="10"/>
      </c>
      <c r="J131" s="174">
        <f t="shared" si="10"/>
        <v>30</v>
      </c>
      <c r="K131" s="174">
        <f t="shared" si="10"/>
      </c>
      <c r="L131" s="181"/>
      <c r="M131" s="16"/>
      <c r="N131" s="16"/>
      <c r="O131" s="182"/>
      <c r="P131" s="184"/>
      <c r="Q131" s="16"/>
      <c r="R131" s="16"/>
      <c r="S131" s="182"/>
      <c r="T131" s="184"/>
      <c r="U131" s="16"/>
      <c r="V131" s="16"/>
      <c r="W131" s="182"/>
      <c r="X131" s="198">
        <v>30</v>
      </c>
      <c r="Y131" s="22"/>
      <c r="Z131" s="22"/>
      <c r="AA131" s="182"/>
      <c r="AB131" s="198"/>
      <c r="AC131" s="22"/>
      <c r="AD131" s="22">
        <v>30</v>
      </c>
      <c r="AE131" s="182"/>
      <c r="AF131" s="184"/>
      <c r="AG131" s="16"/>
      <c r="AH131" s="16"/>
      <c r="AI131" s="182"/>
      <c r="AJ131" s="184"/>
      <c r="AK131" s="16"/>
      <c r="AL131" s="16"/>
      <c r="AM131" s="182"/>
    </row>
    <row r="132" spans="1:39" s="71" customFormat="1" ht="18" customHeight="1">
      <c r="A132" s="180" t="s">
        <v>81</v>
      </c>
      <c r="B132" s="208" t="s">
        <v>131</v>
      </c>
      <c r="C132" s="209"/>
      <c r="D132" s="213">
        <v>1</v>
      </c>
      <c r="E132" s="188">
        <v>2</v>
      </c>
      <c r="F132" s="172">
        <v>4</v>
      </c>
      <c r="G132" s="184">
        <f t="shared" si="9"/>
        <v>60</v>
      </c>
      <c r="H132" s="174">
        <f t="shared" si="11"/>
        <v>30</v>
      </c>
      <c r="I132" s="174">
        <f t="shared" si="10"/>
      </c>
      <c r="J132" s="174">
        <f t="shared" si="10"/>
        <v>15</v>
      </c>
      <c r="K132" s="174">
        <f t="shared" si="10"/>
        <v>15</v>
      </c>
      <c r="L132" s="181"/>
      <c r="M132" s="16"/>
      <c r="N132" s="16"/>
      <c r="O132" s="182"/>
      <c r="P132" s="184"/>
      <c r="Q132" s="16"/>
      <c r="R132" s="16"/>
      <c r="S132" s="182"/>
      <c r="T132" s="184"/>
      <c r="U132" s="16"/>
      <c r="V132" s="16"/>
      <c r="W132" s="182"/>
      <c r="X132" s="215">
        <v>30</v>
      </c>
      <c r="Y132" s="16"/>
      <c r="Z132" s="16">
        <v>15</v>
      </c>
      <c r="AA132" s="182">
        <v>15</v>
      </c>
      <c r="AB132" s="184"/>
      <c r="AC132" s="16"/>
      <c r="AD132" s="16"/>
      <c r="AE132" s="182"/>
      <c r="AF132" s="184"/>
      <c r="AG132" s="16"/>
      <c r="AH132" s="16"/>
      <c r="AI132" s="182"/>
      <c r="AJ132" s="184"/>
      <c r="AK132" s="16"/>
      <c r="AL132" s="16"/>
      <c r="AM132" s="182"/>
    </row>
    <row r="133" spans="1:39" s="71" customFormat="1" ht="18" customHeight="1">
      <c r="A133" s="180" t="s">
        <v>82</v>
      </c>
      <c r="B133" s="208" t="s">
        <v>132</v>
      </c>
      <c r="C133" s="209"/>
      <c r="D133" s="213"/>
      <c r="E133" s="188">
        <v>3</v>
      </c>
      <c r="F133" s="172">
        <v>8</v>
      </c>
      <c r="G133" s="184">
        <f t="shared" si="9"/>
        <v>60</v>
      </c>
      <c r="H133" s="174">
        <f t="shared" si="11"/>
        <v>20</v>
      </c>
      <c r="I133" s="174">
        <f t="shared" si="10"/>
        <v>10</v>
      </c>
      <c r="J133" s="174">
        <f t="shared" si="10"/>
        <v>10</v>
      </c>
      <c r="K133" s="174">
        <f t="shared" si="10"/>
        <v>20</v>
      </c>
      <c r="L133" s="181"/>
      <c r="M133" s="16"/>
      <c r="N133" s="16"/>
      <c r="O133" s="182"/>
      <c r="P133" s="184"/>
      <c r="Q133" s="16"/>
      <c r="R133" s="16"/>
      <c r="S133" s="182"/>
      <c r="T133" s="198">
        <v>20</v>
      </c>
      <c r="U133" s="22">
        <v>10</v>
      </c>
      <c r="V133" s="22">
        <v>10</v>
      </c>
      <c r="W133" s="197"/>
      <c r="X133" s="184"/>
      <c r="Y133" s="16"/>
      <c r="Z133" s="16"/>
      <c r="AA133" s="182"/>
      <c r="AB133" s="184"/>
      <c r="AC133" s="16"/>
      <c r="AD133" s="16"/>
      <c r="AE133" s="182"/>
      <c r="AF133" s="184"/>
      <c r="AG133" s="16"/>
      <c r="AH133" s="16"/>
      <c r="AI133" s="182">
        <v>20</v>
      </c>
      <c r="AJ133" s="184"/>
      <c r="AK133" s="16"/>
      <c r="AL133" s="16"/>
      <c r="AM133" s="182"/>
    </row>
    <row r="134" spans="1:41" s="71" customFormat="1" ht="18" customHeight="1">
      <c r="A134" s="180" t="s">
        <v>83</v>
      </c>
      <c r="B134" s="208" t="s">
        <v>133</v>
      </c>
      <c r="C134" s="209"/>
      <c r="D134" s="213"/>
      <c r="E134" s="188">
        <v>1</v>
      </c>
      <c r="F134" s="172">
        <v>3</v>
      </c>
      <c r="G134" s="184">
        <f t="shared" si="9"/>
        <v>35</v>
      </c>
      <c r="H134" s="174">
        <f t="shared" si="11"/>
        <v>15</v>
      </c>
      <c r="I134" s="174">
        <f t="shared" si="11"/>
        <v>20</v>
      </c>
      <c r="J134" s="174">
        <f t="shared" si="11"/>
      </c>
      <c r="K134" s="174">
        <f t="shared" si="11"/>
      </c>
      <c r="L134" s="181"/>
      <c r="M134" s="16"/>
      <c r="N134" s="16"/>
      <c r="O134" s="182"/>
      <c r="P134" s="184">
        <v>15</v>
      </c>
      <c r="Q134" s="16">
        <v>20</v>
      </c>
      <c r="R134" s="16"/>
      <c r="S134" s="182"/>
      <c r="T134" s="184"/>
      <c r="U134" s="16"/>
      <c r="V134" s="16"/>
      <c r="W134" s="182"/>
      <c r="X134" s="184"/>
      <c r="Y134" s="16"/>
      <c r="Z134" s="16"/>
      <c r="AA134" s="182"/>
      <c r="AB134" s="184"/>
      <c r="AC134" s="16"/>
      <c r="AD134" s="16"/>
      <c r="AE134" s="182"/>
      <c r="AF134" s="184"/>
      <c r="AG134" s="16"/>
      <c r="AH134" s="16"/>
      <c r="AI134" s="182"/>
      <c r="AJ134" s="184"/>
      <c r="AK134" s="16"/>
      <c r="AL134" s="16"/>
      <c r="AM134" s="182"/>
      <c r="AO134" s="71" t="s">
        <v>95</v>
      </c>
    </row>
    <row r="135" spans="1:41" s="71" customFormat="1" ht="18" customHeight="1">
      <c r="A135" s="180" t="s">
        <v>89</v>
      </c>
      <c r="B135" s="216" t="s">
        <v>172</v>
      </c>
      <c r="C135" s="217"/>
      <c r="D135" s="213"/>
      <c r="E135" s="188">
        <v>2</v>
      </c>
      <c r="F135" s="172">
        <v>3</v>
      </c>
      <c r="G135" s="184">
        <f aca="true" t="shared" si="12" ref="G135:G144">SUM(H135:K135)</f>
        <v>50</v>
      </c>
      <c r="H135" s="174">
        <f t="shared" si="11"/>
        <v>20</v>
      </c>
      <c r="I135" s="174">
        <f t="shared" si="11"/>
        <v>10</v>
      </c>
      <c r="J135" s="174">
        <f t="shared" si="11"/>
        <v>20</v>
      </c>
      <c r="K135" s="174">
        <f t="shared" si="11"/>
      </c>
      <c r="L135" s="181"/>
      <c r="M135" s="16"/>
      <c r="N135" s="16"/>
      <c r="O135" s="182"/>
      <c r="P135" s="184"/>
      <c r="Q135" s="16"/>
      <c r="R135" s="16"/>
      <c r="S135" s="182"/>
      <c r="T135" s="184"/>
      <c r="U135" s="16"/>
      <c r="V135" s="16"/>
      <c r="W135" s="182"/>
      <c r="X135" s="184"/>
      <c r="Y135" s="16"/>
      <c r="Z135" s="16"/>
      <c r="AA135" s="182"/>
      <c r="AB135" s="184">
        <v>20</v>
      </c>
      <c r="AC135" s="16">
        <v>10</v>
      </c>
      <c r="AD135" s="16">
        <v>20</v>
      </c>
      <c r="AE135" s="182"/>
      <c r="AF135" s="184"/>
      <c r="AG135" s="16"/>
      <c r="AH135" s="16"/>
      <c r="AI135" s="182"/>
      <c r="AJ135" s="184"/>
      <c r="AK135" s="16"/>
      <c r="AL135" s="16"/>
      <c r="AM135" s="182"/>
      <c r="AO135" s="71" t="s">
        <v>95</v>
      </c>
    </row>
    <row r="136" spans="1:41" s="71" customFormat="1" ht="18" customHeight="1">
      <c r="A136" s="180" t="s">
        <v>90</v>
      </c>
      <c r="B136" s="216" t="s">
        <v>173</v>
      </c>
      <c r="C136" s="217"/>
      <c r="D136" s="213"/>
      <c r="E136" s="188">
        <v>2</v>
      </c>
      <c r="F136" s="172">
        <v>3</v>
      </c>
      <c r="G136" s="184">
        <f t="shared" si="12"/>
        <v>45</v>
      </c>
      <c r="H136" s="174">
        <f t="shared" si="11"/>
        <v>15</v>
      </c>
      <c r="I136" s="174">
        <f t="shared" si="11"/>
        <v>10</v>
      </c>
      <c r="J136" s="174">
        <f t="shared" si="11"/>
        <v>20</v>
      </c>
      <c r="K136" s="174">
        <f t="shared" si="11"/>
      </c>
      <c r="L136" s="181"/>
      <c r="M136" s="16"/>
      <c r="N136" s="16"/>
      <c r="O136" s="182"/>
      <c r="P136" s="184"/>
      <c r="Q136" s="16"/>
      <c r="R136" s="16"/>
      <c r="S136" s="182"/>
      <c r="T136" s="184"/>
      <c r="U136" s="16"/>
      <c r="V136" s="16"/>
      <c r="W136" s="182"/>
      <c r="X136" s="184"/>
      <c r="Y136" s="16"/>
      <c r="Z136" s="16"/>
      <c r="AA136" s="182"/>
      <c r="AB136" s="184">
        <v>15</v>
      </c>
      <c r="AC136" s="16">
        <v>10</v>
      </c>
      <c r="AD136" s="16">
        <v>20</v>
      </c>
      <c r="AE136" s="182"/>
      <c r="AF136" s="184"/>
      <c r="AG136" s="16"/>
      <c r="AH136" s="16"/>
      <c r="AI136" s="182"/>
      <c r="AJ136" s="184"/>
      <c r="AK136" s="16"/>
      <c r="AL136" s="16"/>
      <c r="AM136" s="182"/>
      <c r="AO136" s="71" t="s">
        <v>95</v>
      </c>
    </row>
    <row r="137" spans="1:41" s="220" customFormat="1" ht="18" customHeight="1">
      <c r="A137" s="180" t="s">
        <v>142</v>
      </c>
      <c r="B137" s="218" t="s">
        <v>174</v>
      </c>
      <c r="C137" s="219"/>
      <c r="D137" s="213"/>
      <c r="E137" s="188">
        <v>2</v>
      </c>
      <c r="F137" s="172">
        <v>3</v>
      </c>
      <c r="G137" s="198">
        <f t="shared" si="12"/>
        <v>30</v>
      </c>
      <c r="H137" s="174">
        <f t="shared" si="11"/>
        <v>20</v>
      </c>
      <c r="I137" s="174">
        <f t="shared" si="11"/>
      </c>
      <c r="J137" s="174">
        <f t="shared" si="11"/>
        <v>10</v>
      </c>
      <c r="K137" s="174">
        <f t="shared" si="11"/>
      </c>
      <c r="L137" s="195"/>
      <c r="M137" s="22"/>
      <c r="N137" s="22"/>
      <c r="O137" s="197"/>
      <c r="P137" s="198"/>
      <c r="Q137" s="22"/>
      <c r="R137" s="22"/>
      <c r="S137" s="197"/>
      <c r="T137" s="198"/>
      <c r="U137" s="22"/>
      <c r="V137" s="22"/>
      <c r="W137" s="197"/>
      <c r="X137" s="198"/>
      <c r="Y137" s="22"/>
      <c r="Z137" s="22"/>
      <c r="AA137" s="197"/>
      <c r="AB137" s="198">
        <v>20</v>
      </c>
      <c r="AC137" s="22"/>
      <c r="AD137" s="22">
        <v>10</v>
      </c>
      <c r="AE137" s="197"/>
      <c r="AF137" s="198"/>
      <c r="AG137" s="22"/>
      <c r="AH137" s="22"/>
      <c r="AI137" s="197"/>
      <c r="AJ137" s="198"/>
      <c r="AK137" s="22"/>
      <c r="AL137" s="22"/>
      <c r="AM137" s="197"/>
      <c r="AO137" s="71" t="s">
        <v>95</v>
      </c>
    </row>
    <row r="138" spans="1:41" s="220" customFormat="1" ht="18" customHeight="1">
      <c r="A138" s="180" t="s">
        <v>143</v>
      </c>
      <c r="B138" s="218" t="s">
        <v>175</v>
      </c>
      <c r="C138" s="219"/>
      <c r="D138" s="213"/>
      <c r="E138" s="188">
        <v>2</v>
      </c>
      <c r="F138" s="221">
        <v>3</v>
      </c>
      <c r="G138" s="198">
        <f t="shared" si="12"/>
        <v>30</v>
      </c>
      <c r="H138" s="174">
        <f t="shared" si="11"/>
        <v>10</v>
      </c>
      <c r="I138" s="174">
        <f t="shared" si="11"/>
        <v>10</v>
      </c>
      <c r="J138" s="174">
        <f t="shared" si="11"/>
        <v>10</v>
      </c>
      <c r="K138" s="174">
        <f t="shared" si="11"/>
      </c>
      <c r="L138" s="195"/>
      <c r="M138" s="22"/>
      <c r="N138" s="22"/>
      <c r="O138" s="197"/>
      <c r="P138" s="198"/>
      <c r="Q138" s="22"/>
      <c r="R138" s="22"/>
      <c r="S138" s="197"/>
      <c r="T138" s="198"/>
      <c r="U138" s="22"/>
      <c r="V138" s="22"/>
      <c r="W138" s="197"/>
      <c r="X138" s="198"/>
      <c r="Y138" s="22"/>
      <c r="Z138" s="22"/>
      <c r="AA138" s="197"/>
      <c r="AB138" s="198">
        <v>10</v>
      </c>
      <c r="AC138" s="22">
        <v>10</v>
      </c>
      <c r="AD138" s="22">
        <v>10</v>
      </c>
      <c r="AE138" s="197"/>
      <c r="AF138" s="198"/>
      <c r="AG138" s="22"/>
      <c r="AH138" s="22"/>
      <c r="AI138" s="197"/>
      <c r="AJ138" s="198"/>
      <c r="AK138" s="22"/>
      <c r="AL138" s="22"/>
      <c r="AM138" s="197"/>
      <c r="AO138" s="71" t="s">
        <v>95</v>
      </c>
    </row>
    <row r="139" spans="1:41" s="71" customFormat="1" ht="18" customHeight="1">
      <c r="A139" s="180" t="s">
        <v>144</v>
      </c>
      <c r="B139" s="222" t="s">
        <v>111</v>
      </c>
      <c r="C139" s="223"/>
      <c r="D139" s="213"/>
      <c r="E139" s="188">
        <v>2</v>
      </c>
      <c r="F139" s="221">
        <v>2</v>
      </c>
      <c r="G139" s="184">
        <f t="shared" si="12"/>
        <v>30</v>
      </c>
      <c r="H139" s="174">
        <f t="shared" si="11"/>
        <v>15</v>
      </c>
      <c r="I139" s="174">
        <f t="shared" si="11"/>
      </c>
      <c r="J139" s="174">
        <f t="shared" si="11"/>
      </c>
      <c r="K139" s="174">
        <f t="shared" si="11"/>
        <v>15</v>
      </c>
      <c r="L139" s="181"/>
      <c r="M139" s="16"/>
      <c r="N139" s="16"/>
      <c r="O139" s="182"/>
      <c r="P139" s="184">
        <v>15</v>
      </c>
      <c r="Q139" s="16"/>
      <c r="R139" s="16"/>
      <c r="S139" s="182">
        <v>15</v>
      </c>
      <c r="T139" s="184"/>
      <c r="U139" s="16"/>
      <c r="V139" s="16"/>
      <c r="W139" s="182"/>
      <c r="X139" s="184"/>
      <c r="Y139" s="16"/>
      <c r="Z139" s="16"/>
      <c r="AA139" s="182"/>
      <c r="AB139" s="184"/>
      <c r="AC139" s="16"/>
      <c r="AD139" s="16"/>
      <c r="AE139" s="182"/>
      <c r="AF139" s="184"/>
      <c r="AG139" s="16"/>
      <c r="AH139" s="16"/>
      <c r="AI139" s="182"/>
      <c r="AJ139" s="184"/>
      <c r="AK139" s="16"/>
      <c r="AL139" s="16"/>
      <c r="AM139" s="182"/>
      <c r="AO139" s="71" t="s">
        <v>95</v>
      </c>
    </row>
    <row r="140" spans="1:41" s="71" customFormat="1" ht="18" customHeight="1">
      <c r="A140" s="180" t="s">
        <v>145</v>
      </c>
      <c r="B140" s="222" t="s">
        <v>176</v>
      </c>
      <c r="C140" s="223"/>
      <c r="D140" s="213"/>
      <c r="E140" s="188">
        <v>2</v>
      </c>
      <c r="F140" s="172">
        <v>3</v>
      </c>
      <c r="G140" s="184">
        <f t="shared" si="12"/>
        <v>40</v>
      </c>
      <c r="H140" s="174">
        <f t="shared" si="11"/>
        <v>10</v>
      </c>
      <c r="I140" s="174">
        <f t="shared" si="11"/>
      </c>
      <c r="J140" s="174">
        <f t="shared" si="11"/>
      </c>
      <c r="K140" s="174">
        <f t="shared" si="11"/>
        <v>30</v>
      </c>
      <c r="L140" s="181"/>
      <c r="M140" s="16"/>
      <c r="N140" s="16"/>
      <c r="O140" s="182"/>
      <c r="P140" s="184"/>
      <c r="Q140" s="16"/>
      <c r="R140" s="16"/>
      <c r="S140" s="182"/>
      <c r="T140" s="198"/>
      <c r="U140" s="16"/>
      <c r="V140" s="16"/>
      <c r="W140" s="182"/>
      <c r="X140" s="198">
        <v>10</v>
      </c>
      <c r="Y140" s="22"/>
      <c r="Z140" s="22"/>
      <c r="AA140" s="182">
        <v>30</v>
      </c>
      <c r="AB140" s="184"/>
      <c r="AC140" s="16"/>
      <c r="AD140" s="16"/>
      <c r="AE140" s="182"/>
      <c r="AF140" s="184"/>
      <c r="AG140" s="16"/>
      <c r="AH140" s="16"/>
      <c r="AI140" s="182"/>
      <c r="AJ140" s="184"/>
      <c r="AK140" s="16"/>
      <c r="AL140" s="16"/>
      <c r="AM140" s="182"/>
      <c r="AO140" s="71" t="s">
        <v>95</v>
      </c>
    </row>
    <row r="141" spans="1:41" s="71" customFormat="1" ht="18" customHeight="1">
      <c r="A141" s="180" t="s">
        <v>146</v>
      </c>
      <c r="B141" s="222" t="s">
        <v>113</v>
      </c>
      <c r="C141" s="223"/>
      <c r="D141" s="213">
        <v>1</v>
      </c>
      <c r="E141" s="188">
        <v>3</v>
      </c>
      <c r="F141" s="172">
        <v>5</v>
      </c>
      <c r="G141" s="184">
        <f>SUM(H141:K141)</f>
        <v>40</v>
      </c>
      <c r="H141" s="174">
        <f t="shared" si="11"/>
        <v>20</v>
      </c>
      <c r="I141" s="174">
        <f t="shared" si="11"/>
        <v>15</v>
      </c>
      <c r="J141" s="174">
        <f t="shared" si="11"/>
        <v>5</v>
      </c>
      <c r="K141" s="174">
        <f t="shared" si="11"/>
      </c>
      <c r="L141" s="181"/>
      <c r="M141" s="16"/>
      <c r="N141" s="16"/>
      <c r="O141" s="182"/>
      <c r="P141" s="184"/>
      <c r="Q141" s="16"/>
      <c r="R141" s="16"/>
      <c r="S141" s="182"/>
      <c r="T141" s="184">
        <v>10</v>
      </c>
      <c r="U141" s="16"/>
      <c r="V141" s="16"/>
      <c r="W141" s="182"/>
      <c r="X141" s="215">
        <v>10</v>
      </c>
      <c r="Y141" s="16">
        <v>15</v>
      </c>
      <c r="Z141" s="16">
        <v>5</v>
      </c>
      <c r="AA141" s="182"/>
      <c r="AB141" s="184"/>
      <c r="AC141" s="16"/>
      <c r="AD141" s="16"/>
      <c r="AE141" s="182"/>
      <c r="AF141" s="184"/>
      <c r="AG141" s="16"/>
      <c r="AH141" s="16"/>
      <c r="AI141" s="182"/>
      <c r="AJ141" s="184"/>
      <c r="AK141" s="16"/>
      <c r="AL141" s="16"/>
      <c r="AM141" s="182"/>
      <c r="AO141" s="71" t="s">
        <v>95</v>
      </c>
    </row>
    <row r="142" spans="1:39" s="71" customFormat="1" ht="18" customHeight="1">
      <c r="A142" s="180" t="s">
        <v>147</v>
      </c>
      <c r="B142" s="222" t="s">
        <v>112</v>
      </c>
      <c r="C142" s="223"/>
      <c r="D142" s="213"/>
      <c r="E142" s="188">
        <v>2</v>
      </c>
      <c r="F142" s="172">
        <v>3</v>
      </c>
      <c r="G142" s="184">
        <f>SUM(H142:K142)</f>
        <v>45</v>
      </c>
      <c r="H142" s="174">
        <f t="shared" si="11"/>
        <v>30</v>
      </c>
      <c r="I142" s="174">
        <f t="shared" si="11"/>
      </c>
      <c r="J142" s="174">
        <f t="shared" si="11"/>
      </c>
      <c r="K142" s="174">
        <f t="shared" si="11"/>
        <v>15</v>
      </c>
      <c r="L142" s="181"/>
      <c r="M142" s="16"/>
      <c r="N142" s="16"/>
      <c r="O142" s="182"/>
      <c r="P142" s="184"/>
      <c r="Q142" s="16"/>
      <c r="R142" s="16"/>
      <c r="S142" s="182"/>
      <c r="T142" s="184"/>
      <c r="U142" s="16"/>
      <c r="V142" s="16"/>
      <c r="W142" s="182"/>
      <c r="X142" s="184"/>
      <c r="Y142" s="16"/>
      <c r="Z142" s="16"/>
      <c r="AA142" s="182"/>
      <c r="AB142" s="184">
        <v>30</v>
      </c>
      <c r="AC142" s="16"/>
      <c r="AD142" s="16"/>
      <c r="AE142" s="182">
        <v>15</v>
      </c>
      <c r="AF142" s="184"/>
      <c r="AG142" s="16"/>
      <c r="AH142" s="16"/>
      <c r="AI142" s="182"/>
      <c r="AJ142" s="184"/>
      <c r="AK142" s="16"/>
      <c r="AL142" s="16"/>
      <c r="AM142" s="182"/>
    </row>
    <row r="143" spans="1:39" s="71" customFormat="1" ht="18" customHeight="1">
      <c r="A143" s="180" t="s">
        <v>148</v>
      </c>
      <c r="B143" s="222" t="s">
        <v>191</v>
      </c>
      <c r="C143" s="223"/>
      <c r="D143" s="213"/>
      <c r="E143" s="188">
        <v>1</v>
      </c>
      <c r="F143" s="172">
        <v>1</v>
      </c>
      <c r="G143" s="184">
        <f>SUM(H143:K143)</f>
        <v>15</v>
      </c>
      <c r="H143" s="174">
        <f t="shared" si="11"/>
        <v>15</v>
      </c>
      <c r="I143" s="174">
        <f t="shared" si="11"/>
      </c>
      <c r="J143" s="174">
        <f t="shared" si="11"/>
      </c>
      <c r="K143" s="174">
        <f t="shared" si="11"/>
      </c>
      <c r="L143" s="181"/>
      <c r="M143" s="16"/>
      <c r="N143" s="16"/>
      <c r="O143" s="182"/>
      <c r="P143" s="184"/>
      <c r="Q143" s="16"/>
      <c r="R143" s="16"/>
      <c r="S143" s="182"/>
      <c r="T143" s="184"/>
      <c r="U143" s="16"/>
      <c r="V143" s="16"/>
      <c r="W143" s="182"/>
      <c r="X143" s="184"/>
      <c r="Y143" s="16"/>
      <c r="Z143" s="16"/>
      <c r="AA143" s="182"/>
      <c r="AB143" s="184">
        <v>15</v>
      </c>
      <c r="AC143" s="16"/>
      <c r="AD143" s="16"/>
      <c r="AE143" s="182"/>
      <c r="AF143" s="184"/>
      <c r="AG143" s="16"/>
      <c r="AH143" s="16"/>
      <c r="AI143" s="182"/>
      <c r="AJ143" s="184"/>
      <c r="AK143" s="16"/>
      <c r="AL143" s="16"/>
      <c r="AM143" s="182"/>
    </row>
    <row r="144" spans="1:39" s="71" customFormat="1" ht="18" customHeight="1">
      <c r="A144" s="180" t="s">
        <v>187</v>
      </c>
      <c r="B144" s="222" t="s">
        <v>224</v>
      </c>
      <c r="C144" s="223"/>
      <c r="D144" s="185"/>
      <c r="E144" s="188">
        <v>1</v>
      </c>
      <c r="F144" s="172">
        <v>2</v>
      </c>
      <c r="G144" s="184">
        <f t="shared" si="12"/>
        <v>30</v>
      </c>
      <c r="H144" s="174">
        <f t="shared" si="11"/>
        <v>30</v>
      </c>
      <c r="I144" s="174">
        <f t="shared" si="11"/>
      </c>
      <c r="J144" s="174">
        <f t="shared" si="11"/>
      </c>
      <c r="K144" s="174">
        <f t="shared" si="11"/>
      </c>
      <c r="L144" s="195"/>
      <c r="M144" s="22"/>
      <c r="N144" s="22"/>
      <c r="O144" s="197"/>
      <c r="P144" s="198"/>
      <c r="Q144" s="22"/>
      <c r="R144" s="22"/>
      <c r="S144" s="197"/>
      <c r="T144" s="198"/>
      <c r="U144" s="22"/>
      <c r="V144" s="22"/>
      <c r="W144" s="197"/>
      <c r="X144" s="198"/>
      <c r="Y144" s="22"/>
      <c r="Z144" s="22"/>
      <c r="AA144" s="197"/>
      <c r="AB144" s="198"/>
      <c r="AC144" s="22"/>
      <c r="AD144" s="22"/>
      <c r="AE144" s="197"/>
      <c r="AF144" s="198">
        <v>30</v>
      </c>
      <c r="AG144" s="22"/>
      <c r="AH144" s="22"/>
      <c r="AI144" s="197"/>
      <c r="AJ144" s="198"/>
      <c r="AK144" s="22"/>
      <c r="AL144" s="22"/>
      <c r="AM144" s="197"/>
    </row>
    <row r="145" spans="1:41" s="71" customFormat="1" ht="18" customHeight="1">
      <c r="A145" s="180" t="s">
        <v>190</v>
      </c>
      <c r="B145" s="222" t="s">
        <v>223</v>
      </c>
      <c r="C145" s="223"/>
      <c r="D145" s="192"/>
      <c r="E145" s="193">
        <v>1</v>
      </c>
      <c r="F145" s="172">
        <v>2</v>
      </c>
      <c r="G145" s="184">
        <f>SUM(H145:K145)</f>
        <v>30</v>
      </c>
      <c r="H145" s="174">
        <f t="shared" si="11"/>
        <v>30</v>
      </c>
      <c r="I145" s="174">
        <f t="shared" si="11"/>
      </c>
      <c r="J145" s="174">
        <f t="shared" si="11"/>
      </c>
      <c r="K145" s="174">
        <f t="shared" si="11"/>
      </c>
      <c r="L145" s="224"/>
      <c r="M145" s="193"/>
      <c r="N145" s="193"/>
      <c r="O145" s="225"/>
      <c r="P145" s="226"/>
      <c r="Q145" s="193"/>
      <c r="R145" s="193"/>
      <c r="S145" s="225"/>
      <c r="T145" s="226"/>
      <c r="U145" s="193"/>
      <c r="V145" s="193"/>
      <c r="W145" s="225"/>
      <c r="X145" s="226"/>
      <c r="Y145" s="193"/>
      <c r="Z145" s="193"/>
      <c r="AA145" s="225"/>
      <c r="AB145" s="226"/>
      <c r="AC145" s="193"/>
      <c r="AD145" s="193"/>
      <c r="AE145" s="225"/>
      <c r="AF145" s="226">
        <v>30</v>
      </c>
      <c r="AG145" s="193"/>
      <c r="AH145" s="193"/>
      <c r="AI145" s="225"/>
      <c r="AJ145" s="226"/>
      <c r="AK145" s="193"/>
      <c r="AL145" s="193"/>
      <c r="AM145" s="225"/>
      <c r="AO145" s="71" t="s">
        <v>95</v>
      </c>
    </row>
    <row r="146" spans="1:39" s="71" customFormat="1" ht="18" customHeight="1">
      <c r="A146" s="180" t="s">
        <v>195</v>
      </c>
      <c r="B146" s="28" t="s">
        <v>194</v>
      </c>
      <c r="C146" s="223"/>
      <c r="D146" s="192"/>
      <c r="E146" s="193">
        <v>1</v>
      </c>
      <c r="F146" s="172">
        <v>4</v>
      </c>
      <c r="G146" s="184"/>
      <c r="H146" s="174"/>
      <c r="I146" s="174"/>
      <c r="J146" s="174"/>
      <c r="K146" s="174"/>
      <c r="L146" s="224"/>
      <c r="M146" s="193"/>
      <c r="N146" s="193"/>
      <c r="O146" s="225"/>
      <c r="P146" s="226"/>
      <c r="Q146" s="193"/>
      <c r="R146" s="193"/>
      <c r="S146" s="225"/>
      <c r="T146" s="226"/>
      <c r="U146" s="193"/>
      <c r="V146" s="193"/>
      <c r="W146" s="225"/>
      <c r="X146" s="226"/>
      <c r="Y146" s="193"/>
      <c r="Z146" s="193"/>
      <c r="AA146" s="225"/>
      <c r="AB146" s="226"/>
      <c r="AC146" s="193"/>
      <c r="AD146" s="193"/>
      <c r="AE146" s="225"/>
      <c r="AF146" s="226"/>
      <c r="AG146" s="193"/>
      <c r="AH146" s="193"/>
      <c r="AI146" s="225"/>
      <c r="AJ146" s="226"/>
      <c r="AK146" s="193"/>
      <c r="AL146" s="193"/>
      <c r="AM146" s="225"/>
    </row>
    <row r="147" spans="1:39" s="71" customFormat="1" ht="18" customHeight="1" thickBot="1">
      <c r="A147" s="97"/>
      <c r="B147" s="364"/>
      <c r="C147" s="365"/>
      <c r="D147" s="227"/>
      <c r="E147" s="228"/>
      <c r="F147" s="77"/>
      <c r="G147" s="101"/>
      <c r="H147" s="99"/>
      <c r="I147" s="99"/>
      <c r="J147" s="99"/>
      <c r="K147" s="99"/>
      <c r="L147" s="229"/>
      <c r="M147" s="230"/>
      <c r="N147" s="230"/>
      <c r="O147" s="231"/>
      <c r="P147" s="232"/>
      <c r="Q147" s="230"/>
      <c r="R147" s="230"/>
      <c r="S147" s="231"/>
      <c r="T147" s="232"/>
      <c r="U147" s="230"/>
      <c r="V147" s="230"/>
      <c r="W147" s="231"/>
      <c r="X147" s="232"/>
      <c r="Y147" s="230"/>
      <c r="Z147" s="230"/>
      <c r="AA147" s="231"/>
      <c r="AB147" s="232"/>
      <c r="AC147" s="230"/>
      <c r="AD147" s="230"/>
      <c r="AE147" s="231"/>
      <c r="AF147" s="232"/>
      <c r="AG147" s="230"/>
      <c r="AH147" s="230"/>
      <c r="AI147" s="231"/>
      <c r="AJ147" s="232"/>
      <c r="AK147" s="230"/>
      <c r="AL147" s="230"/>
      <c r="AM147" s="231"/>
    </row>
    <row r="148" spans="1:41" s="164" customFormat="1" ht="18" customHeight="1" thickTop="1">
      <c r="A148" s="324" t="s">
        <v>25</v>
      </c>
      <c r="B148" s="325"/>
      <c r="C148" s="326"/>
      <c r="D148" s="352">
        <f aca="true" t="shared" si="13" ref="D148:AM148">SUM(D117:D147)</f>
        <v>6</v>
      </c>
      <c r="E148" s="343">
        <f t="shared" si="13"/>
        <v>59</v>
      </c>
      <c r="F148" s="344">
        <f t="shared" si="13"/>
        <v>102</v>
      </c>
      <c r="G148" s="349">
        <f t="shared" si="13"/>
        <v>1259</v>
      </c>
      <c r="H148" s="343">
        <f>SUM(H117:H147)</f>
        <v>615</v>
      </c>
      <c r="I148" s="343">
        <f>SUM(I117:I147)</f>
        <v>114</v>
      </c>
      <c r="J148" s="343">
        <f>SUM(J117:J147)</f>
        <v>365</v>
      </c>
      <c r="K148" s="344">
        <f t="shared" si="13"/>
        <v>165</v>
      </c>
      <c r="L148" s="120">
        <f t="shared" si="13"/>
        <v>20</v>
      </c>
      <c r="M148" s="121">
        <f t="shared" si="13"/>
        <v>0</v>
      </c>
      <c r="N148" s="121">
        <f t="shared" si="13"/>
        <v>0</v>
      </c>
      <c r="O148" s="123">
        <f t="shared" si="13"/>
        <v>20</v>
      </c>
      <c r="P148" s="120">
        <f t="shared" si="13"/>
        <v>80</v>
      </c>
      <c r="Q148" s="121">
        <f t="shared" si="13"/>
        <v>24</v>
      </c>
      <c r="R148" s="121">
        <f t="shared" si="13"/>
        <v>70</v>
      </c>
      <c r="S148" s="123">
        <f t="shared" si="13"/>
        <v>35</v>
      </c>
      <c r="T148" s="120">
        <f t="shared" si="13"/>
        <v>135</v>
      </c>
      <c r="U148" s="121">
        <f t="shared" si="13"/>
        <v>20</v>
      </c>
      <c r="V148" s="121">
        <f t="shared" si="13"/>
        <v>65</v>
      </c>
      <c r="W148" s="123">
        <f t="shared" si="13"/>
        <v>0</v>
      </c>
      <c r="X148" s="120">
        <f t="shared" si="13"/>
        <v>150</v>
      </c>
      <c r="Y148" s="121">
        <f t="shared" si="13"/>
        <v>25</v>
      </c>
      <c r="Z148" s="121">
        <f t="shared" si="13"/>
        <v>85</v>
      </c>
      <c r="AA148" s="123">
        <f t="shared" si="13"/>
        <v>60</v>
      </c>
      <c r="AB148" s="120">
        <f t="shared" si="13"/>
        <v>160</v>
      </c>
      <c r="AC148" s="121">
        <f t="shared" si="13"/>
        <v>45</v>
      </c>
      <c r="AD148" s="121">
        <f t="shared" si="13"/>
        <v>110</v>
      </c>
      <c r="AE148" s="123">
        <f t="shared" si="13"/>
        <v>15</v>
      </c>
      <c r="AF148" s="120">
        <f t="shared" si="13"/>
        <v>70</v>
      </c>
      <c r="AG148" s="121">
        <f t="shared" si="13"/>
        <v>0</v>
      </c>
      <c r="AH148" s="121">
        <f t="shared" si="13"/>
        <v>35</v>
      </c>
      <c r="AI148" s="123">
        <f t="shared" si="13"/>
        <v>35</v>
      </c>
      <c r="AJ148" s="120">
        <f t="shared" si="13"/>
        <v>0</v>
      </c>
      <c r="AK148" s="121">
        <f t="shared" si="13"/>
        <v>0</v>
      </c>
      <c r="AL148" s="121">
        <f t="shared" si="13"/>
        <v>0</v>
      </c>
      <c r="AM148" s="123">
        <f t="shared" si="13"/>
        <v>0</v>
      </c>
      <c r="AO148" s="164">
        <f>(I148+J148+K148)*100/G148</f>
        <v>51.151707704527404</v>
      </c>
    </row>
    <row r="149" spans="1:39" s="164" customFormat="1" ht="18" customHeight="1" thickBot="1">
      <c r="A149" s="327"/>
      <c r="B149" s="328"/>
      <c r="C149" s="329"/>
      <c r="D149" s="353"/>
      <c r="E149" s="351"/>
      <c r="F149" s="392"/>
      <c r="G149" s="350"/>
      <c r="H149" s="342"/>
      <c r="I149" s="342"/>
      <c r="J149" s="342"/>
      <c r="K149" s="345"/>
      <c r="L149" s="125"/>
      <c r="M149" s="126">
        <f>SUM(L148:O148)</f>
        <v>40</v>
      </c>
      <c r="N149" s="126"/>
      <c r="O149" s="127"/>
      <c r="P149" s="125"/>
      <c r="Q149" s="126">
        <f>SUM(P148:S148)</f>
        <v>209</v>
      </c>
      <c r="R149" s="126"/>
      <c r="S149" s="127"/>
      <c r="T149" s="381">
        <f>SUM(T148:W148)</f>
        <v>220</v>
      </c>
      <c r="U149" s="382"/>
      <c r="V149" s="382"/>
      <c r="W149" s="383"/>
      <c r="X149" s="381">
        <f>SUM(X148:AA148)</f>
        <v>320</v>
      </c>
      <c r="Y149" s="382"/>
      <c r="Z149" s="382"/>
      <c r="AA149" s="383"/>
      <c r="AB149" s="381">
        <f>SUM(AB148:AE148)</f>
        <v>330</v>
      </c>
      <c r="AC149" s="382"/>
      <c r="AD149" s="382"/>
      <c r="AE149" s="383"/>
      <c r="AF149" s="381">
        <f>SUM(AF148:AI148)</f>
        <v>140</v>
      </c>
      <c r="AG149" s="382"/>
      <c r="AH149" s="382"/>
      <c r="AI149" s="383"/>
      <c r="AJ149" s="381">
        <f>SUM(AJ148:AM148)</f>
        <v>0</v>
      </c>
      <c r="AK149" s="382"/>
      <c r="AL149" s="382"/>
      <c r="AM149" s="383"/>
    </row>
    <row r="150" spans="1:39" s="164" customFormat="1" ht="18" customHeight="1">
      <c r="A150" s="361" t="s">
        <v>56</v>
      </c>
      <c r="B150" s="362"/>
      <c r="C150" s="363"/>
      <c r="D150" s="355" t="s">
        <v>12</v>
      </c>
      <c r="E150" s="417" t="s">
        <v>13</v>
      </c>
      <c r="F150" s="337" t="s">
        <v>65</v>
      </c>
      <c r="G150" s="373" t="s">
        <v>10</v>
      </c>
      <c r="H150" s="339" t="s">
        <v>14</v>
      </c>
      <c r="I150" s="339" t="s">
        <v>15</v>
      </c>
      <c r="J150" s="339" t="s">
        <v>16</v>
      </c>
      <c r="K150" s="320" t="s">
        <v>59</v>
      </c>
      <c r="L150" s="414" t="s">
        <v>203</v>
      </c>
      <c r="M150" s="415"/>
      <c r="N150" s="415"/>
      <c r="O150" s="416"/>
      <c r="P150" s="414" t="s">
        <v>204</v>
      </c>
      <c r="Q150" s="415"/>
      <c r="R150" s="415"/>
      <c r="S150" s="416"/>
      <c r="T150" s="414" t="s">
        <v>205</v>
      </c>
      <c r="U150" s="415"/>
      <c r="V150" s="415"/>
      <c r="W150" s="416"/>
      <c r="X150" s="369" t="s">
        <v>206</v>
      </c>
      <c r="Y150" s="370"/>
      <c r="Z150" s="370"/>
      <c r="AA150" s="371"/>
      <c r="AB150" s="369" t="s">
        <v>207</v>
      </c>
      <c r="AC150" s="370"/>
      <c r="AD150" s="370"/>
      <c r="AE150" s="371"/>
      <c r="AF150" s="369" t="s">
        <v>208</v>
      </c>
      <c r="AG150" s="370"/>
      <c r="AH150" s="370"/>
      <c r="AI150" s="371"/>
      <c r="AJ150" s="369" t="s">
        <v>209</v>
      </c>
      <c r="AK150" s="370"/>
      <c r="AL150" s="370"/>
      <c r="AM150" s="371"/>
    </row>
    <row r="151" spans="1:39" s="164" customFormat="1" ht="18" customHeight="1">
      <c r="A151" s="361"/>
      <c r="B151" s="362"/>
      <c r="C151" s="363"/>
      <c r="D151" s="356"/>
      <c r="E151" s="417"/>
      <c r="F151" s="354"/>
      <c r="G151" s="373"/>
      <c r="H151" s="339"/>
      <c r="I151" s="339"/>
      <c r="J151" s="339"/>
      <c r="K151" s="320"/>
      <c r="L151" s="372" t="s">
        <v>14</v>
      </c>
      <c r="M151" s="341" t="s">
        <v>15</v>
      </c>
      <c r="N151" s="376" t="s">
        <v>17</v>
      </c>
      <c r="O151" s="337" t="s">
        <v>63</v>
      </c>
      <c r="P151" s="372" t="s">
        <v>14</v>
      </c>
      <c r="Q151" s="341" t="s">
        <v>15</v>
      </c>
      <c r="R151" s="376" t="s">
        <v>17</v>
      </c>
      <c r="S151" s="337" t="s">
        <v>63</v>
      </c>
      <c r="T151" s="372" t="s">
        <v>14</v>
      </c>
      <c r="U151" s="341" t="s">
        <v>15</v>
      </c>
      <c r="V151" s="376" t="s">
        <v>17</v>
      </c>
      <c r="W151" s="337" t="s">
        <v>63</v>
      </c>
      <c r="X151" s="372" t="s">
        <v>14</v>
      </c>
      <c r="Y151" s="341" t="s">
        <v>15</v>
      </c>
      <c r="Z151" s="376" t="s">
        <v>17</v>
      </c>
      <c r="AA151" s="337" t="s">
        <v>63</v>
      </c>
      <c r="AB151" s="372" t="s">
        <v>14</v>
      </c>
      <c r="AC151" s="341" t="s">
        <v>15</v>
      </c>
      <c r="AD151" s="376" t="s">
        <v>17</v>
      </c>
      <c r="AE151" s="337" t="s">
        <v>63</v>
      </c>
      <c r="AF151" s="372" t="s">
        <v>14</v>
      </c>
      <c r="AG151" s="341" t="s">
        <v>15</v>
      </c>
      <c r="AH151" s="376" t="s">
        <v>17</v>
      </c>
      <c r="AI151" s="337" t="s">
        <v>63</v>
      </c>
      <c r="AJ151" s="372" t="s">
        <v>14</v>
      </c>
      <c r="AK151" s="341" t="s">
        <v>15</v>
      </c>
      <c r="AL151" s="376" t="s">
        <v>17</v>
      </c>
      <c r="AM151" s="337" t="s">
        <v>63</v>
      </c>
    </row>
    <row r="152" spans="1:39" s="164" customFormat="1" ht="18" customHeight="1" thickBot="1">
      <c r="A152" s="361"/>
      <c r="B152" s="362"/>
      <c r="C152" s="363"/>
      <c r="D152" s="357"/>
      <c r="E152" s="377"/>
      <c r="F152" s="338"/>
      <c r="G152" s="374"/>
      <c r="H152" s="340"/>
      <c r="I152" s="340"/>
      <c r="J152" s="340"/>
      <c r="K152" s="321"/>
      <c r="L152" s="350"/>
      <c r="M152" s="342"/>
      <c r="N152" s="377"/>
      <c r="O152" s="338"/>
      <c r="P152" s="350"/>
      <c r="Q152" s="342"/>
      <c r="R152" s="377"/>
      <c r="S152" s="338"/>
      <c r="T152" s="350"/>
      <c r="U152" s="342"/>
      <c r="V152" s="377"/>
      <c r="W152" s="338"/>
      <c r="X152" s="350"/>
      <c r="Y152" s="342"/>
      <c r="Z152" s="377"/>
      <c r="AA152" s="338"/>
      <c r="AB152" s="350"/>
      <c r="AC152" s="342"/>
      <c r="AD152" s="377"/>
      <c r="AE152" s="338"/>
      <c r="AF152" s="350"/>
      <c r="AG152" s="342"/>
      <c r="AH152" s="377"/>
      <c r="AI152" s="338"/>
      <c r="AJ152" s="350"/>
      <c r="AK152" s="342"/>
      <c r="AL152" s="377"/>
      <c r="AM152" s="338"/>
    </row>
    <row r="153" spans="1:41" s="164" customFormat="1" ht="18" customHeight="1">
      <c r="A153" s="361"/>
      <c r="B153" s="362"/>
      <c r="C153" s="363"/>
      <c r="D153" s="425">
        <f>SUM(D25+D148+D76)</f>
        <v>11</v>
      </c>
      <c r="E153" s="396">
        <f>SUM(E25+E148+E76)</f>
        <v>84</v>
      </c>
      <c r="F153" s="457">
        <f>SUM(F76+F148+F25)</f>
        <v>161</v>
      </c>
      <c r="G153" s="453">
        <f>SUM(G148+G76+G25)</f>
        <v>2009</v>
      </c>
      <c r="H153" s="396">
        <f>SUM(H25+H148+H76)</f>
        <v>945</v>
      </c>
      <c r="I153" s="396">
        <f>SUM(I25+I148+I76)</f>
        <v>309</v>
      </c>
      <c r="J153" s="396">
        <f>SUM(J25+J148+J76)</f>
        <v>560</v>
      </c>
      <c r="K153" s="412">
        <f>SUM(K25+K148+K76)</f>
        <v>195</v>
      </c>
      <c r="L153" s="128">
        <f aca="true" t="shared" si="14" ref="L153:AM153">SUM(L76+L148+L25)</f>
        <v>215</v>
      </c>
      <c r="M153" s="129">
        <f t="shared" si="14"/>
        <v>45</v>
      </c>
      <c r="N153" s="129">
        <f t="shared" si="14"/>
        <v>30</v>
      </c>
      <c r="O153" s="130">
        <f t="shared" si="14"/>
        <v>50</v>
      </c>
      <c r="P153" s="128">
        <f t="shared" si="14"/>
        <v>155</v>
      </c>
      <c r="Q153" s="129">
        <f t="shared" si="14"/>
        <v>99</v>
      </c>
      <c r="R153" s="129">
        <f t="shared" si="14"/>
        <v>85</v>
      </c>
      <c r="S153" s="131">
        <f t="shared" si="14"/>
        <v>35</v>
      </c>
      <c r="T153" s="132">
        <f t="shared" si="14"/>
        <v>165</v>
      </c>
      <c r="U153" s="129">
        <f t="shared" si="14"/>
        <v>65</v>
      </c>
      <c r="V153" s="129">
        <f t="shared" si="14"/>
        <v>125</v>
      </c>
      <c r="W153" s="130">
        <f t="shared" si="14"/>
        <v>0</v>
      </c>
      <c r="X153" s="128">
        <f t="shared" si="14"/>
        <v>150</v>
      </c>
      <c r="Y153" s="129">
        <f t="shared" si="14"/>
        <v>55</v>
      </c>
      <c r="Z153" s="129">
        <f t="shared" si="14"/>
        <v>115</v>
      </c>
      <c r="AA153" s="131">
        <f t="shared" si="14"/>
        <v>60</v>
      </c>
      <c r="AB153" s="132">
        <f t="shared" si="14"/>
        <v>160</v>
      </c>
      <c r="AC153" s="129">
        <f t="shared" si="14"/>
        <v>45</v>
      </c>
      <c r="AD153" s="129">
        <f t="shared" si="14"/>
        <v>140</v>
      </c>
      <c r="AE153" s="130">
        <f t="shared" si="14"/>
        <v>15</v>
      </c>
      <c r="AF153" s="128">
        <f t="shared" si="14"/>
        <v>70</v>
      </c>
      <c r="AG153" s="129">
        <f t="shared" si="14"/>
        <v>0</v>
      </c>
      <c r="AH153" s="129">
        <f t="shared" si="14"/>
        <v>65</v>
      </c>
      <c r="AI153" s="131">
        <f t="shared" si="14"/>
        <v>35</v>
      </c>
      <c r="AJ153" s="128">
        <f t="shared" si="14"/>
        <v>30</v>
      </c>
      <c r="AK153" s="129">
        <f t="shared" si="14"/>
        <v>0</v>
      </c>
      <c r="AL153" s="129">
        <f t="shared" si="14"/>
        <v>0</v>
      </c>
      <c r="AM153" s="131">
        <f t="shared" si="14"/>
        <v>0</v>
      </c>
      <c r="AO153" s="164" t="s">
        <v>66</v>
      </c>
    </row>
    <row r="154" spans="1:41" s="164" customFormat="1" ht="18" customHeight="1" thickBot="1">
      <c r="A154" s="361"/>
      <c r="B154" s="362"/>
      <c r="C154" s="363"/>
      <c r="D154" s="426"/>
      <c r="E154" s="323"/>
      <c r="F154" s="413"/>
      <c r="G154" s="374"/>
      <c r="H154" s="342"/>
      <c r="I154" s="342"/>
      <c r="J154" s="342"/>
      <c r="K154" s="345"/>
      <c r="L154" s="401">
        <f>SUM(L153:O153)</f>
        <v>340</v>
      </c>
      <c r="M154" s="401"/>
      <c r="N154" s="401"/>
      <c r="O154" s="411"/>
      <c r="P154" s="401">
        <f>SUM(P153:S153)</f>
        <v>374</v>
      </c>
      <c r="Q154" s="401"/>
      <c r="R154" s="401"/>
      <c r="S154" s="411"/>
      <c r="T154" s="401">
        <f>SUM(T153:W153)</f>
        <v>355</v>
      </c>
      <c r="U154" s="401"/>
      <c r="V154" s="401"/>
      <c r="W154" s="411"/>
      <c r="X154" s="401">
        <f>SUM(X153:AA153)</f>
        <v>380</v>
      </c>
      <c r="Y154" s="401"/>
      <c r="Z154" s="401"/>
      <c r="AA154" s="411"/>
      <c r="AB154" s="401">
        <f>SUM(AB153:AE153)</f>
        <v>360</v>
      </c>
      <c r="AC154" s="401"/>
      <c r="AD154" s="401"/>
      <c r="AE154" s="411"/>
      <c r="AF154" s="401">
        <f>SUM(AF153:AI153)</f>
        <v>170</v>
      </c>
      <c r="AG154" s="401"/>
      <c r="AH154" s="401"/>
      <c r="AI154" s="411"/>
      <c r="AJ154" s="400">
        <f>SUM(AJ153:AM153)</f>
        <v>30</v>
      </c>
      <c r="AK154" s="401"/>
      <c r="AL154" s="401"/>
      <c r="AM154" s="411"/>
      <c r="AO154" s="164">
        <f>SUM(L154:AM154)</f>
        <v>2009</v>
      </c>
    </row>
    <row r="155" spans="1:41" s="164" customFormat="1" ht="18" customHeight="1">
      <c r="A155" s="361"/>
      <c r="B155" s="362"/>
      <c r="C155" s="363"/>
      <c r="D155" s="418" t="s">
        <v>27</v>
      </c>
      <c r="E155" s="419"/>
      <c r="F155" s="420"/>
      <c r="G155" s="397" t="s">
        <v>28</v>
      </c>
      <c r="H155" s="370"/>
      <c r="I155" s="370"/>
      <c r="J155" s="370"/>
      <c r="K155" s="371"/>
      <c r="L155" s="405">
        <v>3</v>
      </c>
      <c r="M155" s="406"/>
      <c r="N155" s="406"/>
      <c r="O155" s="407"/>
      <c r="P155" s="405">
        <v>2</v>
      </c>
      <c r="Q155" s="406"/>
      <c r="R155" s="406"/>
      <c r="S155" s="407"/>
      <c r="T155" s="405">
        <v>1</v>
      </c>
      <c r="U155" s="406"/>
      <c r="V155" s="406"/>
      <c r="W155" s="407"/>
      <c r="X155" s="405">
        <v>3</v>
      </c>
      <c r="Y155" s="406"/>
      <c r="Z155" s="406"/>
      <c r="AA155" s="407"/>
      <c r="AB155" s="405">
        <v>0</v>
      </c>
      <c r="AC155" s="406"/>
      <c r="AD155" s="406"/>
      <c r="AE155" s="407"/>
      <c r="AF155" s="405">
        <v>2</v>
      </c>
      <c r="AG155" s="406"/>
      <c r="AH155" s="406"/>
      <c r="AI155" s="407"/>
      <c r="AJ155" s="405">
        <v>0</v>
      </c>
      <c r="AK155" s="406"/>
      <c r="AL155" s="406"/>
      <c r="AM155" s="407"/>
      <c r="AO155" s="164">
        <f>SUM(L155:AM155)</f>
        <v>11</v>
      </c>
    </row>
    <row r="156" spans="1:41" s="164" customFormat="1" ht="18" customHeight="1">
      <c r="A156" s="361"/>
      <c r="B156" s="362"/>
      <c r="C156" s="363"/>
      <c r="D156" s="421"/>
      <c r="E156" s="362"/>
      <c r="F156" s="422"/>
      <c r="G156" s="393" t="s">
        <v>29</v>
      </c>
      <c r="H156" s="394"/>
      <c r="I156" s="394"/>
      <c r="J156" s="394"/>
      <c r="K156" s="395"/>
      <c r="L156" s="408">
        <v>11</v>
      </c>
      <c r="M156" s="409"/>
      <c r="N156" s="409"/>
      <c r="O156" s="410"/>
      <c r="P156" s="408">
        <v>15</v>
      </c>
      <c r="Q156" s="409"/>
      <c r="R156" s="409"/>
      <c r="S156" s="410"/>
      <c r="T156" s="408">
        <v>16</v>
      </c>
      <c r="U156" s="409"/>
      <c r="V156" s="409"/>
      <c r="W156" s="410"/>
      <c r="X156" s="408">
        <v>18</v>
      </c>
      <c r="Y156" s="409"/>
      <c r="Z156" s="409"/>
      <c r="AA156" s="410"/>
      <c r="AB156" s="408">
        <v>17</v>
      </c>
      <c r="AC156" s="409"/>
      <c r="AD156" s="409"/>
      <c r="AE156" s="410"/>
      <c r="AF156" s="408">
        <v>5</v>
      </c>
      <c r="AG156" s="409"/>
      <c r="AH156" s="409"/>
      <c r="AI156" s="410"/>
      <c r="AJ156" s="408">
        <v>2</v>
      </c>
      <c r="AK156" s="409"/>
      <c r="AL156" s="409"/>
      <c r="AM156" s="410"/>
      <c r="AO156" s="164">
        <f>SUM(L156:AM156)</f>
        <v>84</v>
      </c>
    </row>
    <row r="157" spans="1:41" s="164" customFormat="1" ht="18" customHeight="1" thickBot="1">
      <c r="A157" s="361"/>
      <c r="B157" s="362"/>
      <c r="C157" s="363"/>
      <c r="D157" s="423"/>
      <c r="E157" s="401"/>
      <c r="F157" s="424"/>
      <c r="G157" s="393" t="s">
        <v>65</v>
      </c>
      <c r="H157" s="394"/>
      <c r="I157" s="394"/>
      <c r="J157" s="394"/>
      <c r="K157" s="395"/>
      <c r="L157" s="378">
        <v>30</v>
      </c>
      <c r="M157" s="378"/>
      <c r="N157" s="378"/>
      <c r="O157" s="378"/>
      <c r="P157" s="378">
        <v>30</v>
      </c>
      <c r="Q157" s="378"/>
      <c r="R157" s="378"/>
      <c r="S157" s="378"/>
      <c r="T157" s="378">
        <v>30</v>
      </c>
      <c r="U157" s="378"/>
      <c r="V157" s="378"/>
      <c r="W157" s="378"/>
      <c r="X157" s="378">
        <v>30</v>
      </c>
      <c r="Y157" s="378"/>
      <c r="Z157" s="378"/>
      <c r="AA157" s="378"/>
      <c r="AB157" s="378">
        <v>26</v>
      </c>
      <c r="AC157" s="378"/>
      <c r="AD157" s="378"/>
      <c r="AE157" s="378"/>
      <c r="AF157" s="378">
        <v>13</v>
      </c>
      <c r="AG157" s="378"/>
      <c r="AH157" s="378"/>
      <c r="AI157" s="378"/>
      <c r="AJ157" s="378">
        <v>2</v>
      </c>
      <c r="AK157" s="378"/>
      <c r="AL157" s="378"/>
      <c r="AM157" s="378"/>
      <c r="AO157" s="164">
        <f>SUM(L157:AM157)</f>
        <v>161</v>
      </c>
    </row>
    <row r="158" spans="1:39" ht="18" customHeight="1">
      <c r="A158" s="133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5"/>
      <c r="V158" s="134"/>
      <c r="W158" s="134"/>
      <c r="X158" s="134"/>
      <c r="Y158" s="134"/>
      <c r="Z158" s="135"/>
      <c r="AA158" s="136"/>
      <c r="AB158" s="137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9"/>
    </row>
    <row r="159" spans="1:39" ht="18" customHeight="1">
      <c r="A159" s="44" t="s">
        <v>62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6"/>
      <c r="AB159" s="140"/>
      <c r="AC159" s="141" t="s">
        <v>242</v>
      </c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2"/>
    </row>
    <row r="160" spans="1:39" ht="18" customHeight="1">
      <c r="A160" s="143"/>
      <c r="B160" s="144" t="s">
        <v>20</v>
      </c>
      <c r="C160" s="292" t="s">
        <v>218</v>
      </c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145"/>
      <c r="U160" s="145"/>
      <c r="V160" s="145"/>
      <c r="W160" s="145"/>
      <c r="X160" s="50"/>
      <c r="Y160" s="50"/>
      <c r="Z160" s="50"/>
      <c r="AA160" s="56"/>
      <c r="AB160" s="140"/>
      <c r="AC160" s="141"/>
      <c r="AD160" s="146"/>
      <c r="AE160" s="146"/>
      <c r="AF160" s="141"/>
      <c r="AG160" s="141"/>
      <c r="AH160" s="141"/>
      <c r="AI160" s="141"/>
      <c r="AJ160" s="141"/>
      <c r="AK160" s="147"/>
      <c r="AL160" s="147"/>
      <c r="AM160" s="148"/>
    </row>
    <row r="161" spans="1:39" ht="18" customHeight="1">
      <c r="A161" s="143"/>
      <c r="C161" s="292" t="s">
        <v>219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150"/>
      <c r="U161" s="49"/>
      <c r="V161" s="150"/>
      <c r="W161" s="150"/>
      <c r="X161" s="50"/>
      <c r="Y161" s="50"/>
      <c r="Z161" s="50"/>
      <c r="AA161" s="56"/>
      <c r="AB161" s="140"/>
      <c r="AC161" s="151" t="s">
        <v>30</v>
      </c>
      <c r="AD161" s="152"/>
      <c r="AE161" s="152"/>
      <c r="AF161" s="153"/>
      <c r="AG161" s="152"/>
      <c r="AH161" s="141"/>
      <c r="AI161" s="141"/>
      <c r="AJ161" s="152"/>
      <c r="AK161" s="152"/>
      <c r="AL161" s="152"/>
      <c r="AM161" s="142"/>
    </row>
    <row r="162" spans="1:39" ht="18" customHeight="1">
      <c r="A162" s="143"/>
      <c r="B162" s="144" t="s">
        <v>21</v>
      </c>
      <c r="C162" s="149" t="s">
        <v>246</v>
      </c>
      <c r="D162" s="71"/>
      <c r="E162" s="71"/>
      <c r="F162" s="71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50"/>
      <c r="R162" s="50"/>
      <c r="S162" s="50"/>
      <c r="T162" s="145"/>
      <c r="U162" s="145"/>
      <c r="V162" s="145"/>
      <c r="W162" s="145"/>
      <c r="X162" s="50"/>
      <c r="Y162" s="50"/>
      <c r="Z162" s="50"/>
      <c r="AA162" s="56"/>
      <c r="AB162" s="140"/>
      <c r="AC162" s="153" t="s">
        <v>31</v>
      </c>
      <c r="AD162" s="153" t="s">
        <v>32</v>
      </c>
      <c r="AE162" s="141"/>
      <c r="AF162" s="146"/>
      <c r="AG162" s="141"/>
      <c r="AH162" s="141"/>
      <c r="AI162" s="141"/>
      <c r="AJ162" s="141"/>
      <c r="AK162" s="141"/>
      <c r="AL162" s="141"/>
      <c r="AM162" s="156"/>
    </row>
    <row r="163" spans="1:39" ht="18" customHeight="1">
      <c r="A163" s="143"/>
      <c r="B163" s="155" t="s">
        <v>22</v>
      </c>
      <c r="C163" s="5" t="s">
        <v>210</v>
      </c>
      <c r="D163" s="145"/>
      <c r="E163" s="145"/>
      <c r="F163" s="145"/>
      <c r="G163" s="71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50"/>
      <c r="Y163" s="50"/>
      <c r="Z163" s="50"/>
      <c r="AA163" s="56"/>
      <c r="AB163" s="140"/>
      <c r="AC163" s="152" t="s">
        <v>33</v>
      </c>
      <c r="AD163" s="152" t="s">
        <v>34</v>
      </c>
      <c r="AE163" s="160"/>
      <c r="AF163" s="160"/>
      <c r="AG163" s="141"/>
      <c r="AH163" s="141"/>
      <c r="AI163" s="141"/>
      <c r="AJ163" s="141"/>
      <c r="AK163" s="141"/>
      <c r="AL163" s="141"/>
      <c r="AM163" s="142"/>
    </row>
    <row r="164" spans="1:39" ht="18" customHeight="1">
      <c r="A164" s="143"/>
      <c r="B164" s="157" t="s">
        <v>23</v>
      </c>
      <c r="C164" s="71" t="s">
        <v>217</v>
      </c>
      <c r="D164" s="71"/>
      <c r="E164" s="71"/>
      <c r="F164" s="71"/>
      <c r="G164" s="71"/>
      <c r="H164" s="71"/>
      <c r="I164" s="71"/>
      <c r="J164" s="71"/>
      <c r="K164" s="161"/>
      <c r="L164" s="71"/>
      <c r="M164" s="71"/>
      <c r="N164" s="71"/>
      <c r="O164" s="71"/>
      <c r="P164" s="71"/>
      <c r="Q164" s="71"/>
      <c r="R164" s="71"/>
      <c r="S164" s="71"/>
      <c r="T164" s="71"/>
      <c r="U164" s="50"/>
      <c r="V164" s="50"/>
      <c r="W164" s="50"/>
      <c r="X164" s="50"/>
      <c r="Y164" s="50"/>
      <c r="Z164" s="50"/>
      <c r="AA164" s="56"/>
      <c r="AB164" s="140"/>
      <c r="AC164" s="153" t="s">
        <v>16</v>
      </c>
      <c r="AD164" s="162" t="s">
        <v>35</v>
      </c>
      <c r="AE164" s="141"/>
      <c r="AF164" s="141"/>
      <c r="AG164" s="141"/>
      <c r="AH164" s="141"/>
      <c r="AI164" s="141"/>
      <c r="AJ164" s="141"/>
      <c r="AK164" s="141"/>
      <c r="AL164" s="141"/>
      <c r="AM164" s="142"/>
    </row>
    <row r="165" spans="1:39" ht="18" customHeight="1">
      <c r="A165" s="143"/>
      <c r="B165" s="157" t="s">
        <v>24</v>
      </c>
      <c r="C165" s="158" t="s">
        <v>211</v>
      </c>
      <c r="D165" s="71"/>
      <c r="E165" s="71"/>
      <c r="F165" s="71"/>
      <c r="G165" s="71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6"/>
      <c r="AB165" s="140"/>
      <c r="AC165" s="153" t="s">
        <v>36</v>
      </c>
      <c r="AD165" s="153" t="s">
        <v>37</v>
      </c>
      <c r="AE165" s="141"/>
      <c r="AF165" s="141"/>
      <c r="AG165" s="141"/>
      <c r="AH165" s="141"/>
      <c r="AI165" s="141"/>
      <c r="AJ165" s="141"/>
      <c r="AK165" s="141"/>
      <c r="AL165" s="141"/>
      <c r="AM165" s="142"/>
    </row>
    <row r="166" spans="1:39" ht="18" customHeight="1">
      <c r="A166" s="143"/>
      <c r="B166" s="157" t="s">
        <v>46</v>
      </c>
      <c r="C166" s="5" t="s">
        <v>213</v>
      </c>
      <c r="D166" s="71"/>
      <c r="E166" s="71"/>
      <c r="F166" s="71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145"/>
      <c r="U166" s="145"/>
      <c r="V166" s="145"/>
      <c r="W166" s="145"/>
      <c r="X166" s="50"/>
      <c r="Y166" s="50"/>
      <c r="Z166" s="50"/>
      <c r="AA166" s="56"/>
      <c r="AB166" s="140"/>
      <c r="AC166" s="153" t="s">
        <v>38</v>
      </c>
      <c r="AD166" s="153" t="s">
        <v>39</v>
      </c>
      <c r="AE166" s="141"/>
      <c r="AF166" s="146"/>
      <c r="AG166" s="141"/>
      <c r="AH166" s="141"/>
      <c r="AI166" s="141"/>
      <c r="AJ166" s="141"/>
      <c r="AK166" s="141"/>
      <c r="AL166" s="141"/>
      <c r="AM166" s="142"/>
    </row>
    <row r="167" spans="1:39" ht="18" customHeight="1">
      <c r="A167" s="143"/>
      <c r="B167" s="157" t="s">
        <v>47</v>
      </c>
      <c r="C167" s="5" t="s">
        <v>237</v>
      </c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145"/>
      <c r="U167" s="145"/>
      <c r="V167" s="145"/>
      <c r="W167" s="145"/>
      <c r="X167" s="50"/>
      <c r="Y167" s="50"/>
      <c r="Z167" s="50"/>
      <c r="AA167" s="56"/>
      <c r="AB167" s="140"/>
      <c r="AC167" s="152" t="s">
        <v>40</v>
      </c>
      <c r="AD167" s="152" t="s">
        <v>41</v>
      </c>
      <c r="AE167" s="141"/>
      <c r="AF167" s="146"/>
      <c r="AG167" s="141"/>
      <c r="AH167" s="141"/>
      <c r="AI167" s="141"/>
      <c r="AJ167" s="141"/>
      <c r="AK167" s="141"/>
      <c r="AL167" s="141"/>
      <c r="AM167" s="142"/>
    </row>
    <row r="168" spans="1:39" ht="18" customHeight="1">
      <c r="A168" s="143"/>
      <c r="B168" s="144" t="s">
        <v>48</v>
      </c>
      <c r="C168" s="294" t="s">
        <v>236</v>
      </c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145"/>
      <c r="U168" s="145"/>
      <c r="V168" s="145"/>
      <c r="W168" s="145"/>
      <c r="X168" s="50"/>
      <c r="Y168" s="50"/>
      <c r="Z168" s="50"/>
      <c r="AA168" s="56"/>
      <c r="AB168" s="140"/>
      <c r="AC168" s="152"/>
      <c r="AD168" s="152"/>
      <c r="AE168" s="141"/>
      <c r="AF168" s="146"/>
      <c r="AG168" s="141"/>
      <c r="AH168" s="141"/>
      <c r="AI168" s="141"/>
      <c r="AJ168" s="141"/>
      <c r="AK168" s="141"/>
      <c r="AL168" s="141"/>
      <c r="AM168" s="142"/>
    </row>
    <row r="169" spans="1:39" ht="18" customHeight="1">
      <c r="A169" s="143"/>
      <c r="B169" s="144" t="s">
        <v>49</v>
      </c>
      <c r="C169" s="71" t="s">
        <v>245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145"/>
      <c r="U169" s="145"/>
      <c r="V169" s="145"/>
      <c r="W169" s="145"/>
      <c r="X169" s="50"/>
      <c r="Y169" s="50"/>
      <c r="Z169" s="50"/>
      <c r="AA169" s="56"/>
      <c r="AB169" s="140"/>
      <c r="AC169" s="163"/>
      <c r="AD169" s="152" t="s">
        <v>64</v>
      </c>
      <c r="AE169" s="164"/>
      <c r="AF169" s="146"/>
      <c r="AG169" s="141"/>
      <c r="AH169" s="141"/>
      <c r="AI169" s="146"/>
      <c r="AJ169" s="141"/>
      <c r="AK169" s="141"/>
      <c r="AL169" s="141"/>
      <c r="AM169" s="142"/>
    </row>
    <row r="170" spans="1:39" ht="18" customHeight="1" thickBot="1">
      <c r="A170" s="165"/>
      <c r="B170" s="295"/>
      <c r="C170" s="65"/>
      <c r="D170" s="65"/>
      <c r="E170" s="166"/>
      <c r="F170" s="166"/>
      <c r="G170" s="166"/>
      <c r="H170" s="166"/>
      <c r="I170" s="166"/>
      <c r="J170" s="166"/>
      <c r="K170" s="65"/>
      <c r="L170" s="65"/>
      <c r="M170" s="65"/>
      <c r="N170" s="65"/>
      <c r="O170" s="65"/>
      <c r="P170" s="65"/>
      <c r="Q170" s="65"/>
      <c r="R170" s="65"/>
      <c r="S170" s="65"/>
      <c r="T170" s="167"/>
      <c r="U170" s="65"/>
      <c r="V170" s="65"/>
      <c r="W170" s="65"/>
      <c r="X170" s="65"/>
      <c r="Y170" s="65"/>
      <c r="Z170" s="65"/>
      <c r="AA170" s="168"/>
      <c r="AB170" s="402" t="s">
        <v>57</v>
      </c>
      <c r="AC170" s="319"/>
      <c r="AD170" s="403"/>
      <c r="AE170" s="403"/>
      <c r="AF170" s="403"/>
      <c r="AG170" s="403"/>
      <c r="AH170" s="403"/>
      <c r="AI170" s="403"/>
      <c r="AJ170" s="403"/>
      <c r="AK170" s="403"/>
      <c r="AL170" s="403"/>
      <c r="AM170" s="404"/>
    </row>
    <row r="171" spans="1:39" ht="18" customHeight="1">
      <c r="A171" s="358"/>
      <c r="B171" s="359"/>
      <c r="C171" s="360"/>
      <c r="D171" s="443" t="s">
        <v>239</v>
      </c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44"/>
      <c r="R171" s="444"/>
      <c r="S171" s="444"/>
      <c r="T171" s="444"/>
      <c r="U171" s="444"/>
      <c r="V171" s="444"/>
      <c r="W171" s="444"/>
      <c r="X171" s="444"/>
      <c r="Y171" s="444"/>
      <c r="Z171" s="444"/>
      <c r="AA171" s="445"/>
      <c r="AB171" s="384" t="s">
        <v>0</v>
      </c>
      <c r="AC171" s="385"/>
      <c r="AD171" s="385"/>
      <c r="AE171" s="385"/>
      <c r="AF171" s="385"/>
      <c r="AG171" s="385"/>
      <c r="AH171" s="385"/>
      <c r="AI171" s="385"/>
      <c r="AJ171" s="385"/>
      <c r="AK171" s="385"/>
      <c r="AL171" s="385"/>
      <c r="AM171" s="386"/>
    </row>
    <row r="172" spans="1:39" ht="18" customHeight="1">
      <c r="A172" s="334" t="s">
        <v>139</v>
      </c>
      <c r="B172" s="335"/>
      <c r="C172" s="336"/>
      <c r="D172" s="446"/>
      <c r="E172" s="447"/>
      <c r="F172" s="447"/>
      <c r="G172" s="447"/>
      <c r="H172" s="447"/>
      <c r="I172" s="447"/>
      <c r="J172" s="447"/>
      <c r="K172" s="447"/>
      <c r="L172" s="447"/>
      <c r="M172" s="447"/>
      <c r="N172" s="447"/>
      <c r="O172" s="447"/>
      <c r="P172" s="447"/>
      <c r="Q172" s="447"/>
      <c r="R172" s="447"/>
      <c r="S172" s="447"/>
      <c r="T172" s="447"/>
      <c r="U172" s="447"/>
      <c r="V172" s="447"/>
      <c r="W172" s="447"/>
      <c r="X172" s="447"/>
      <c r="Y172" s="447"/>
      <c r="Z172" s="447"/>
      <c r="AA172" s="448"/>
      <c r="AB172" s="44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6"/>
    </row>
    <row r="173" spans="1:39" ht="18" customHeight="1">
      <c r="A173" s="311" t="s">
        <v>91</v>
      </c>
      <c r="B173" s="312"/>
      <c r="C173" s="313"/>
      <c r="D173" s="149" t="s">
        <v>212</v>
      </c>
      <c r="E173" s="291"/>
      <c r="F173" s="291"/>
      <c r="G173" s="291"/>
      <c r="H173" s="291"/>
      <c r="I173" s="58" t="s">
        <v>197</v>
      </c>
      <c r="J173" s="50"/>
      <c r="K173" s="48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7"/>
      <c r="W173" s="47"/>
      <c r="X173" s="50"/>
      <c r="Y173" s="47"/>
      <c r="Z173" s="47"/>
      <c r="AA173" s="47"/>
      <c r="AB173" s="51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3"/>
    </row>
    <row r="174" spans="1:39" ht="18" customHeight="1">
      <c r="A174" s="311" t="s">
        <v>92</v>
      </c>
      <c r="B174" s="312"/>
      <c r="C174" s="313"/>
      <c r="D174" s="47" t="s">
        <v>72</v>
      </c>
      <c r="E174" s="48"/>
      <c r="F174" s="48"/>
      <c r="G174" s="48"/>
      <c r="H174" s="48"/>
      <c r="I174" s="49" t="s">
        <v>140</v>
      </c>
      <c r="J174" s="50"/>
      <c r="K174" s="48"/>
      <c r="L174" s="49"/>
      <c r="M174" s="45"/>
      <c r="N174" s="48"/>
      <c r="O174" s="49"/>
      <c r="P174" s="49"/>
      <c r="Q174" s="49"/>
      <c r="R174" s="49"/>
      <c r="S174" s="49"/>
      <c r="T174" s="49"/>
      <c r="U174" s="49"/>
      <c r="V174" s="47"/>
      <c r="W174" s="47"/>
      <c r="X174" s="50"/>
      <c r="Y174" s="54"/>
      <c r="Z174" s="54"/>
      <c r="AA174" s="54"/>
      <c r="AB174" s="51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3"/>
    </row>
    <row r="175" spans="1:39" ht="18" customHeight="1">
      <c r="A175" s="311" t="s">
        <v>93</v>
      </c>
      <c r="B175" s="312"/>
      <c r="C175" s="313"/>
      <c r="D175" s="47" t="s">
        <v>71</v>
      </c>
      <c r="E175" s="48"/>
      <c r="F175" s="48"/>
      <c r="G175" s="47"/>
      <c r="H175" s="47"/>
      <c r="I175" s="49" t="s">
        <v>151</v>
      </c>
      <c r="J175" s="50"/>
      <c r="K175" s="49"/>
      <c r="L175" s="49"/>
      <c r="M175" s="49"/>
      <c r="N175" s="48"/>
      <c r="O175" s="49"/>
      <c r="P175" s="49"/>
      <c r="Q175" s="49"/>
      <c r="R175" s="49"/>
      <c r="S175" s="49"/>
      <c r="T175" s="49"/>
      <c r="U175" s="49"/>
      <c r="V175" s="47"/>
      <c r="W175" s="47"/>
      <c r="X175" s="50"/>
      <c r="Y175" s="54"/>
      <c r="Z175" s="54"/>
      <c r="AA175" s="54"/>
      <c r="AB175" s="55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6"/>
    </row>
    <row r="176" spans="1:39" ht="18" customHeight="1">
      <c r="A176" s="311"/>
      <c r="B176" s="312"/>
      <c r="C176" s="313"/>
      <c r="D176" s="47" t="s">
        <v>1</v>
      </c>
      <c r="E176" s="47"/>
      <c r="F176" s="47"/>
      <c r="G176" s="47"/>
      <c r="H176" s="47"/>
      <c r="I176" s="58" t="s">
        <v>94</v>
      </c>
      <c r="J176" s="50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7"/>
      <c r="W176" s="47"/>
      <c r="X176" s="50"/>
      <c r="Y176" s="47"/>
      <c r="Z176" s="47"/>
      <c r="AA176" s="47"/>
      <c r="AB176" s="55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6"/>
    </row>
    <row r="177" spans="1:39" ht="18" customHeight="1">
      <c r="A177" s="311" t="s">
        <v>141</v>
      </c>
      <c r="B177" s="312"/>
      <c r="C177" s="313"/>
      <c r="D177" s="59" t="s">
        <v>3</v>
      </c>
      <c r="E177" s="47"/>
      <c r="F177" s="47"/>
      <c r="G177" s="47"/>
      <c r="H177" s="47"/>
      <c r="I177" s="58" t="s">
        <v>181</v>
      </c>
      <c r="J177" s="50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7"/>
      <c r="W177" s="47"/>
      <c r="X177" s="50"/>
      <c r="Y177" s="47"/>
      <c r="Z177" s="47"/>
      <c r="AA177" s="47"/>
      <c r="AB177" s="55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6"/>
    </row>
    <row r="178" spans="1:39" ht="18" customHeight="1">
      <c r="A178" s="334" t="s">
        <v>177</v>
      </c>
      <c r="B178" s="335"/>
      <c r="C178" s="336"/>
      <c r="D178" s="59"/>
      <c r="E178" s="47"/>
      <c r="F178" s="47"/>
      <c r="G178" s="47"/>
      <c r="H178" s="47"/>
      <c r="I178" s="58"/>
      <c r="J178" s="50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7"/>
      <c r="W178" s="47"/>
      <c r="X178" s="50"/>
      <c r="Y178" s="47"/>
      <c r="Z178" s="47"/>
      <c r="AA178" s="47"/>
      <c r="AB178" s="431" t="s">
        <v>2</v>
      </c>
      <c r="AC178" s="432"/>
      <c r="AD178" s="432"/>
      <c r="AE178" s="432"/>
      <c r="AF178" s="432"/>
      <c r="AG178" s="432"/>
      <c r="AH178" s="432"/>
      <c r="AI178" s="432"/>
      <c r="AJ178" s="432"/>
      <c r="AK178" s="432"/>
      <c r="AL178" s="432"/>
      <c r="AM178" s="433"/>
    </row>
    <row r="179" spans="1:39" ht="18" customHeight="1">
      <c r="A179" s="311" t="s">
        <v>178</v>
      </c>
      <c r="B179" s="312"/>
      <c r="C179" s="313"/>
      <c r="D179" s="59"/>
      <c r="E179" s="47"/>
      <c r="F179" s="47"/>
      <c r="G179" s="47"/>
      <c r="H179" s="47"/>
      <c r="I179" s="58"/>
      <c r="J179" s="50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7"/>
      <c r="W179" s="47"/>
      <c r="X179" s="50"/>
      <c r="Y179" s="47"/>
      <c r="Z179" s="47"/>
      <c r="AA179" s="47"/>
      <c r="AB179" s="431" t="s">
        <v>4</v>
      </c>
      <c r="AC179" s="432"/>
      <c r="AD179" s="432"/>
      <c r="AE179" s="432"/>
      <c r="AF179" s="432"/>
      <c r="AG179" s="432"/>
      <c r="AH179" s="432"/>
      <c r="AI179" s="432"/>
      <c r="AJ179" s="432"/>
      <c r="AK179" s="432"/>
      <c r="AL179" s="432"/>
      <c r="AM179" s="433"/>
    </row>
    <row r="180" spans="1:39" ht="18" customHeight="1">
      <c r="A180" s="311" t="s">
        <v>152</v>
      </c>
      <c r="B180" s="430"/>
      <c r="C180" s="313"/>
      <c r="D180" s="59"/>
      <c r="E180" s="47"/>
      <c r="F180" s="47"/>
      <c r="G180" s="47"/>
      <c r="H180" s="47"/>
      <c r="I180" s="49"/>
      <c r="J180" s="50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7"/>
      <c r="W180" s="47"/>
      <c r="X180" s="50"/>
      <c r="Y180" s="47"/>
      <c r="Z180" s="47"/>
      <c r="AA180" s="47"/>
      <c r="AB180" s="55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6"/>
    </row>
    <row r="181" spans="1:39" ht="18" customHeight="1" thickBot="1">
      <c r="A181" s="366"/>
      <c r="B181" s="367"/>
      <c r="C181" s="368"/>
      <c r="D181" s="64"/>
      <c r="E181" s="65"/>
      <c r="F181" s="65"/>
      <c r="G181" s="65"/>
      <c r="H181" s="65"/>
      <c r="I181" s="65"/>
      <c r="J181" s="65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7"/>
      <c r="W181" s="67"/>
      <c r="X181" s="65"/>
      <c r="Y181" s="63"/>
      <c r="Z181" s="63"/>
      <c r="AA181" s="63"/>
      <c r="AB181" s="450"/>
      <c r="AC181" s="451"/>
      <c r="AD181" s="451"/>
      <c r="AE181" s="451"/>
      <c r="AF181" s="451"/>
      <c r="AG181" s="451"/>
      <c r="AH181" s="451"/>
      <c r="AI181" s="451"/>
      <c r="AJ181" s="451"/>
      <c r="AK181" s="451"/>
      <c r="AL181" s="451"/>
      <c r="AM181" s="452"/>
    </row>
    <row r="182" spans="1:39" ht="18" customHeight="1" thickBo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</row>
    <row r="183" spans="1:39" s="164" customFormat="1" ht="18" customHeight="1">
      <c r="A183" s="331" t="s">
        <v>43</v>
      </c>
      <c r="B183" s="314" t="s">
        <v>6</v>
      </c>
      <c r="C183" s="315"/>
      <c r="D183" s="437" t="s">
        <v>7</v>
      </c>
      <c r="E183" s="315"/>
      <c r="F183" s="438"/>
      <c r="G183" s="442" t="s">
        <v>8</v>
      </c>
      <c r="H183" s="370"/>
      <c r="I183" s="370"/>
      <c r="J183" s="370"/>
      <c r="K183" s="370"/>
      <c r="L183" s="369" t="s">
        <v>53</v>
      </c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  <c r="AL183" s="370"/>
      <c r="AM183" s="371"/>
    </row>
    <row r="184" spans="1:39" s="164" customFormat="1" ht="18" customHeight="1">
      <c r="A184" s="332"/>
      <c r="B184" s="316"/>
      <c r="C184" s="317"/>
      <c r="D184" s="439"/>
      <c r="E184" s="317"/>
      <c r="F184" s="440"/>
      <c r="G184" s="372" t="s">
        <v>10</v>
      </c>
      <c r="H184" s="339" t="s">
        <v>11</v>
      </c>
      <c r="I184" s="339"/>
      <c r="J184" s="339"/>
      <c r="K184" s="320"/>
      <c r="L184" s="379" t="s">
        <v>203</v>
      </c>
      <c r="M184" s="339"/>
      <c r="N184" s="339"/>
      <c r="O184" s="380"/>
      <c r="P184" s="379" t="s">
        <v>204</v>
      </c>
      <c r="Q184" s="339"/>
      <c r="R184" s="339"/>
      <c r="S184" s="380"/>
      <c r="T184" s="379" t="s">
        <v>205</v>
      </c>
      <c r="U184" s="339"/>
      <c r="V184" s="339"/>
      <c r="W184" s="380"/>
      <c r="X184" s="387" t="s">
        <v>206</v>
      </c>
      <c r="Y184" s="388"/>
      <c r="Z184" s="388"/>
      <c r="AA184" s="389"/>
      <c r="AB184" s="387" t="s">
        <v>207</v>
      </c>
      <c r="AC184" s="388"/>
      <c r="AD184" s="388"/>
      <c r="AE184" s="389"/>
      <c r="AF184" s="387" t="s">
        <v>208</v>
      </c>
      <c r="AG184" s="388"/>
      <c r="AH184" s="388"/>
      <c r="AI184" s="389"/>
      <c r="AJ184" s="387" t="s">
        <v>209</v>
      </c>
      <c r="AK184" s="388"/>
      <c r="AL184" s="388"/>
      <c r="AM184" s="389"/>
    </row>
    <row r="185" spans="1:39" s="164" customFormat="1" ht="18" customHeight="1">
      <c r="A185" s="332"/>
      <c r="B185" s="316"/>
      <c r="C185" s="317"/>
      <c r="D185" s="356" t="s">
        <v>12</v>
      </c>
      <c r="E185" s="434" t="s">
        <v>13</v>
      </c>
      <c r="F185" s="337" t="s">
        <v>65</v>
      </c>
      <c r="G185" s="391"/>
      <c r="H185" s="339" t="s">
        <v>14</v>
      </c>
      <c r="I185" s="339" t="s">
        <v>15</v>
      </c>
      <c r="J185" s="339" t="s">
        <v>16</v>
      </c>
      <c r="K185" s="320" t="s">
        <v>59</v>
      </c>
      <c r="L185" s="387" t="s">
        <v>231</v>
      </c>
      <c r="M185" s="388"/>
      <c r="N185" s="388"/>
      <c r="O185" s="388"/>
      <c r="P185" s="388"/>
      <c r="Q185" s="388"/>
      <c r="R185" s="388"/>
      <c r="S185" s="388"/>
      <c r="T185" s="388"/>
      <c r="U185" s="388"/>
      <c r="V185" s="388"/>
      <c r="W185" s="388"/>
      <c r="X185" s="388"/>
      <c r="Y185" s="388"/>
      <c r="Z185" s="388"/>
      <c r="AA185" s="388"/>
      <c r="AB185" s="388"/>
      <c r="AC185" s="388"/>
      <c r="AD185" s="388"/>
      <c r="AE185" s="388"/>
      <c r="AF185" s="388"/>
      <c r="AG185" s="388"/>
      <c r="AH185" s="388"/>
      <c r="AI185" s="388"/>
      <c r="AJ185" s="388"/>
      <c r="AK185" s="388"/>
      <c r="AL185" s="388"/>
      <c r="AM185" s="389"/>
    </row>
    <row r="186" spans="1:39" s="164" customFormat="1" ht="18" customHeight="1">
      <c r="A186" s="332"/>
      <c r="B186" s="316"/>
      <c r="C186" s="317"/>
      <c r="D186" s="356"/>
      <c r="E186" s="435"/>
      <c r="F186" s="354"/>
      <c r="G186" s="391"/>
      <c r="H186" s="339"/>
      <c r="I186" s="339"/>
      <c r="J186" s="339"/>
      <c r="K186" s="320"/>
      <c r="L186" s="372" t="s">
        <v>14</v>
      </c>
      <c r="M186" s="341" t="s">
        <v>15</v>
      </c>
      <c r="N186" s="376" t="s">
        <v>17</v>
      </c>
      <c r="O186" s="337" t="s">
        <v>63</v>
      </c>
      <c r="P186" s="372" t="s">
        <v>14</v>
      </c>
      <c r="Q186" s="341" t="s">
        <v>15</v>
      </c>
      <c r="R186" s="376" t="s">
        <v>17</v>
      </c>
      <c r="S186" s="337" t="s">
        <v>63</v>
      </c>
      <c r="T186" s="372" t="s">
        <v>14</v>
      </c>
      <c r="U186" s="341" t="s">
        <v>15</v>
      </c>
      <c r="V186" s="376" t="s">
        <v>17</v>
      </c>
      <c r="W186" s="337" t="s">
        <v>63</v>
      </c>
      <c r="X186" s="372" t="s">
        <v>14</v>
      </c>
      <c r="Y186" s="341" t="s">
        <v>15</v>
      </c>
      <c r="Z186" s="376" t="s">
        <v>17</v>
      </c>
      <c r="AA186" s="337" t="s">
        <v>63</v>
      </c>
      <c r="AB186" s="372" t="s">
        <v>14</v>
      </c>
      <c r="AC186" s="341" t="s">
        <v>15</v>
      </c>
      <c r="AD186" s="376" t="s">
        <v>17</v>
      </c>
      <c r="AE186" s="337" t="s">
        <v>63</v>
      </c>
      <c r="AF186" s="372" t="s">
        <v>14</v>
      </c>
      <c r="AG186" s="341" t="s">
        <v>15</v>
      </c>
      <c r="AH186" s="376" t="s">
        <v>17</v>
      </c>
      <c r="AI186" s="337" t="s">
        <v>63</v>
      </c>
      <c r="AJ186" s="372" t="s">
        <v>14</v>
      </c>
      <c r="AK186" s="341" t="s">
        <v>15</v>
      </c>
      <c r="AL186" s="376" t="s">
        <v>17</v>
      </c>
      <c r="AM186" s="337" t="s">
        <v>63</v>
      </c>
    </row>
    <row r="187" spans="1:39" s="164" customFormat="1" ht="18" customHeight="1" thickBot="1">
      <c r="A187" s="333"/>
      <c r="B187" s="318"/>
      <c r="C187" s="319"/>
      <c r="D187" s="357"/>
      <c r="E187" s="436"/>
      <c r="F187" s="338"/>
      <c r="G187" s="350"/>
      <c r="H187" s="340"/>
      <c r="I187" s="340"/>
      <c r="J187" s="340"/>
      <c r="K187" s="321"/>
      <c r="L187" s="350"/>
      <c r="M187" s="342"/>
      <c r="N187" s="377"/>
      <c r="O187" s="338"/>
      <c r="P187" s="350"/>
      <c r="Q187" s="342"/>
      <c r="R187" s="377"/>
      <c r="S187" s="338"/>
      <c r="T187" s="350"/>
      <c r="U187" s="342"/>
      <c r="V187" s="377"/>
      <c r="W187" s="338"/>
      <c r="X187" s="350"/>
      <c r="Y187" s="342"/>
      <c r="Z187" s="377"/>
      <c r="AA187" s="338"/>
      <c r="AB187" s="350"/>
      <c r="AC187" s="342"/>
      <c r="AD187" s="377"/>
      <c r="AE187" s="338"/>
      <c r="AF187" s="350"/>
      <c r="AG187" s="342"/>
      <c r="AH187" s="377"/>
      <c r="AI187" s="338"/>
      <c r="AJ187" s="350"/>
      <c r="AK187" s="342"/>
      <c r="AL187" s="377"/>
      <c r="AM187" s="338"/>
    </row>
    <row r="188" spans="1:39" s="71" customFormat="1" ht="18" customHeight="1" thickBot="1">
      <c r="A188" s="233" t="s">
        <v>85</v>
      </c>
      <c r="B188" s="330" t="s">
        <v>60</v>
      </c>
      <c r="C188" s="330"/>
      <c r="D188" s="441"/>
      <c r="E188" s="441"/>
      <c r="F188" s="234"/>
      <c r="G188" s="234"/>
      <c r="H188" s="441"/>
      <c r="I188" s="441"/>
      <c r="J188" s="441"/>
      <c r="K188" s="441"/>
      <c r="L188" s="441"/>
      <c r="M188" s="441"/>
      <c r="N188" s="441"/>
      <c r="O188" s="441"/>
      <c r="P188" s="441"/>
      <c r="Q188" s="441"/>
      <c r="R188" s="441"/>
      <c r="S188" s="441"/>
      <c r="T188" s="441"/>
      <c r="U188" s="441"/>
      <c r="V188" s="441"/>
      <c r="W188" s="441"/>
      <c r="X188" s="441"/>
      <c r="Y188" s="441"/>
      <c r="Z188" s="441"/>
      <c r="AA188" s="441"/>
      <c r="AB188" s="441"/>
      <c r="AC188" s="441"/>
      <c r="AD188" s="441"/>
      <c r="AE188" s="441"/>
      <c r="AF188" s="441"/>
      <c r="AG188" s="441"/>
      <c r="AH188" s="441"/>
      <c r="AI188" s="441"/>
      <c r="AJ188" s="441"/>
      <c r="AK188" s="441"/>
      <c r="AL188" s="441"/>
      <c r="AM188" s="449"/>
    </row>
    <row r="189" spans="1:39" s="71" customFormat="1" ht="18" customHeight="1">
      <c r="A189" s="169" t="s">
        <v>20</v>
      </c>
      <c r="B189" s="235" t="s">
        <v>115</v>
      </c>
      <c r="C189" s="236"/>
      <c r="D189" s="204">
        <v>1</v>
      </c>
      <c r="E189" s="205">
        <v>1</v>
      </c>
      <c r="F189" s="237">
        <v>3</v>
      </c>
      <c r="G189" s="206">
        <f aca="true" t="shared" si="15" ref="G189:G197">SUM(H189:K189)</f>
        <v>45</v>
      </c>
      <c r="H189" s="178">
        <f>IF(SUM(L189+P189+T189+X189+AB189+AF189+AJ189)=0,"",SUM(L189+P189+T189+X189+AB189+AF189+AJ189))</f>
        <v>30</v>
      </c>
      <c r="I189" s="178">
        <f aca="true" t="shared" si="16" ref="I189:K202">IF(SUM(M189+Q189+U189+Y189+AC189+AG189+AK189)=0,"",SUM(M189+Q189+U189+Y189+AC189+AG189+AK189))</f>
      </c>
      <c r="J189" s="178">
        <f t="shared" si="16"/>
        <v>15</v>
      </c>
      <c r="K189" s="176">
        <f t="shared" si="16"/>
      </c>
      <c r="L189" s="238"/>
      <c r="M189" s="239"/>
      <c r="N189" s="239"/>
      <c r="O189" s="240"/>
      <c r="P189" s="241"/>
      <c r="Q189" s="239"/>
      <c r="R189" s="239"/>
      <c r="S189" s="240"/>
      <c r="T189" s="241"/>
      <c r="U189" s="239"/>
      <c r="V189" s="239"/>
      <c r="W189" s="240"/>
      <c r="X189" s="206"/>
      <c r="Y189" s="178"/>
      <c r="Z189" s="178"/>
      <c r="AA189" s="176"/>
      <c r="AB189" s="242">
        <v>30</v>
      </c>
      <c r="AC189" s="178"/>
      <c r="AD189" s="178"/>
      <c r="AE189" s="176"/>
      <c r="AF189" s="243"/>
      <c r="AG189" s="244"/>
      <c r="AH189" s="245">
        <v>15</v>
      </c>
      <c r="AI189" s="176"/>
      <c r="AJ189" s="206"/>
      <c r="AK189" s="178"/>
      <c r="AL189" s="178"/>
      <c r="AM189" s="176"/>
    </row>
    <row r="190" spans="1:39" s="71" customFormat="1" ht="18" customHeight="1">
      <c r="A190" s="180" t="s">
        <v>21</v>
      </c>
      <c r="B190" s="246" t="s">
        <v>97</v>
      </c>
      <c r="C190" s="190"/>
      <c r="D190" s="185"/>
      <c r="E190" s="186">
        <v>2</v>
      </c>
      <c r="F190" s="172">
        <v>2</v>
      </c>
      <c r="G190" s="184">
        <f t="shared" si="15"/>
        <v>30</v>
      </c>
      <c r="H190" s="16">
        <f aca="true" t="shared" si="17" ref="H190:H202">IF(SUM(L190+P190+T190+X190+AB190+AF190+AJ190)=0,"",SUM(L190+P190+T190+X190+AB190+AF190+AJ190))</f>
        <v>15</v>
      </c>
      <c r="I190" s="16">
        <f t="shared" si="16"/>
      </c>
      <c r="J190" s="16">
        <f t="shared" si="16"/>
        <v>15</v>
      </c>
      <c r="K190" s="182">
        <f t="shared" si="16"/>
      </c>
      <c r="L190" s="181"/>
      <c r="M190" s="16"/>
      <c r="N190" s="16"/>
      <c r="O190" s="182"/>
      <c r="P190" s="184"/>
      <c r="Q190" s="16"/>
      <c r="R190" s="16"/>
      <c r="S190" s="182"/>
      <c r="T190" s="184"/>
      <c r="U190" s="16"/>
      <c r="V190" s="16"/>
      <c r="W190" s="182"/>
      <c r="X190" s="184"/>
      <c r="Y190" s="16"/>
      <c r="Z190" s="16"/>
      <c r="AA190" s="182"/>
      <c r="AB190" s="184"/>
      <c r="AC190" s="16"/>
      <c r="AD190" s="16"/>
      <c r="AE190" s="182"/>
      <c r="AF190" s="184">
        <v>15</v>
      </c>
      <c r="AG190" s="15"/>
      <c r="AH190" s="16">
        <v>15</v>
      </c>
      <c r="AI190" s="182"/>
      <c r="AJ190" s="184"/>
      <c r="AK190" s="16"/>
      <c r="AL190" s="16"/>
      <c r="AM190" s="182"/>
    </row>
    <row r="191" spans="1:39" s="71" customFormat="1" ht="18" customHeight="1">
      <c r="A191" s="201" t="s">
        <v>22</v>
      </c>
      <c r="B191" s="246" t="s">
        <v>98</v>
      </c>
      <c r="C191" s="247"/>
      <c r="D191" s="248">
        <v>1</v>
      </c>
      <c r="E191" s="249"/>
      <c r="F191" s="172">
        <v>2</v>
      </c>
      <c r="G191" s="184">
        <f t="shared" si="15"/>
        <v>30</v>
      </c>
      <c r="H191" s="16">
        <f t="shared" si="17"/>
        <v>30</v>
      </c>
      <c r="I191" s="16">
        <f t="shared" si="16"/>
      </c>
      <c r="J191" s="16">
        <f t="shared" si="16"/>
      </c>
      <c r="K191" s="182">
        <f t="shared" si="16"/>
      </c>
      <c r="L191" s="250"/>
      <c r="M191" s="16"/>
      <c r="N191" s="16"/>
      <c r="O191" s="251"/>
      <c r="P191" s="184"/>
      <c r="Q191" s="16"/>
      <c r="R191" s="16"/>
      <c r="S191" s="251"/>
      <c r="T191" s="184"/>
      <c r="U191" s="16"/>
      <c r="V191" s="16"/>
      <c r="W191" s="251"/>
      <c r="X191" s="184"/>
      <c r="Y191" s="16"/>
      <c r="Z191" s="16"/>
      <c r="AA191" s="251"/>
      <c r="AB191" s="184"/>
      <c r="AC191" s="16"/>
      <c r="AD191" s="16"/>
      <c r="AE191" s="251"/>
      <c r="AF191" s="184"/>
      <c r="AG191" s="16"/>
      <c r="AH191" s="16"/>
      <c r="AI191" s="251"/>
      <c r="AJ191" s="215">
        <v>30</v>
      </c>
      <c r="AK191" s="16"/>
      <c r="AL191" s="16"/>
      <c r="AM191" s="251"/>
    </row>
    <row r="192" spans="1:39" s="71" customFormat="1" ht="18" customHeight="1">
      <c r="A192" s="180" t="s">
        <v>23</v>
      </c>
      <c r="B192" s="246" t="s">
        <v>99</v>
      </c>
      <c r="C192" s="252"/>
      <c r="D192" s="253"/>
      <c r="E192" s="212">
        <v>2</v>
      </c>
      <c r="F192" s="172">
        <v>2</v>
      </c>
      <c r="G192" s="184">
        <f t="shared" si="15"/>
        <v>30</v>
      </c>
      <c r="H192" s="16">
        <f t="shared" si="17"/>
        <v>15</v>
      </c>
      <c r="I192" s="16">
        <f t="shared" si="16"/>
      </c>
      <c r="J192" s="16">
        <f t="shared" si="16"/>
        <v>15</v>
      </c>
      <c r="K192" s="182">
        <f t="shared" si="16"/>
      </c>
      <c r="L192" s="181"/>
      <c r="M192" s="16"/>
      <c r="N192" s="16"/>
      <c r="O192" s="182"/>
      <c r="P192" s="184"/>
      <c r="Q192" s="16"/>
      <c r="R192" s="16"/>
      <c r="S192" s="182"/>
      <c r="T192" s="184"/>
      <c r="U192" s="16"/>
      <c r="V192" s="16"/>
      <c r="W192" s="182"/>
      <c r="X192" s="184"/>
      <c r="Y192" s="16"/>
      <c r="Z192" s="16"/>
      <c r="AA192" s="182"/>
      <c r="AB192" s="184">
        <v>15</v>
      </c>
      <c r="AC192" s="16"/>
      <c r="AD192" s="16">
        <v>15</v>
      </c>
      <c r="AE192" s="182"/>
      <c r="AF192" s="184"/>
      <c r="AG192" s="16"/>
      <c r="AH192" s="16"/>
      <c r="AI192" s="182"/>
      <c r="AJ192" s="184"/>
      <c r="AK192" s="16"/>
      <c r="AL192" s="16"/>
      <c r="AM192" s="182"/>
    </row>
    <row r="193" spans="1:39" s="71" customFormat="1" ht="18" customHeight="1">
      <c r="A193" s="201" t="s">
        <v>24</v>
      </c>
      <c r="B193" s="246" t="s">
        <v>100</v>
      </c>
      <c r="C193" s="252"/>
      <c r="D193" s="253">
        <v>1</v>
      </c>
      <c r="E193" s="212">
        <v>1</v>
      </c>
      <c r="F193" s="172">
        <v>2</v>
      </c>
      <c r="G193" s="184">
        <f t="shared" si="15"/>
        <v>30</v>
      </c>
      <c r="H193" s="16">
        <f t="shared" si="17"/>
        <v>15</v>
      </c>
      <c r="I193" s="16">
        <f t="shared" si="16"/>
      </c>
      <c r="J193" s="16">
        <f t="shared" si="16"/>
        <v>15</v>
      </c>
      <c r="K193" s="182">
        <f t="shared" si="16"/>
      </c>
      <c r="L193" s="181"/>
      <c r="M193" s="16"/>
      <c r="N193" s="16"/>
      <c r="O193" s="182"/>
      <c r="P193" s="184"/>
      <c r="Q193" s="16"/>
      <c r="R193" s="16"/>
      <c r="S193" s="182"/>
      <c r="T193" s="184"/>
      <c r="U193" s="16"/>
      <c r="V193" s="16"/>
      <c r="W193" s="182"/>
      <c r="X193" s="184"/>
      <c r="Y193" s="16"/>
      <c r="Z193" s="16"/>
      <c r="AA193" s="182"/>
      <c r="AB193" s="184"/>
      <c r="AC193" s="16"/>
      <c r="AD193" s="16"/>
      <c r="AE193" s="182"/>
      <c r="AF193" s="184"/>
      <c r="AG193" s="16"/>
      <c r="AH193" s="16"/>
      <c r="AI193" s="182"/>
      <c r="AJ193" s="215">
        <v>15</v>
      </c>
      <c r="AK193" s="16"/>
      <c r="AL193" s="16">
        <v>15</v>
      </c>
      <c r="AM193" s="182"/>
    </row>
    <row r="194" spans="1:39" s="71" customFormat="1" ht="18" customHeight="1">
      <c r="A194" s="180" t="s">
        <v>46</v>
      </c>
      <c r="B194" s="246" t="s">
        <v>101</v>
      </c>
      <c r="C194" s="252"/>
      <c r="D194" s="253"/>
      <c r="E194" s="212">
        <v>1</v>
      </c>
      <c r="F194" s="172">
        <v>1</v>
      </c>
      <c r="G194" s="184">
        <f t="shared" si="15"/>
        <v>15</v>
      </c>
      <c r="H194" s="16">
        <f t="shared" si="17"/>
        <v>15</v>
      </c>
      <c r="I194" s="16">
        <f t="shared" si="16"/>
      </c>
      <c r="J194" s="16">
        <f t="shared" si="16"/>
      </c>
      <c r="K194" s="182">
        <f t="shared" si="16"/>
      </c>
      <c r="L194" s="181"/>
      <c r="M194" s="16"/>
      <c r="N194" s="16"/>
      <c r="O194" s="182"/>
      <c r="P194" s="184"/>
      <c r="Q194" s="16"/>
      <c r="R194" s="16"/>
      <c r="S194" s="182"/>
      <c r="T194" s="184"/>
      <c r="U194" s="16"/>
      <c r="V194" s="16"/>
      <c r="W194" s="182"/>
      <c r="X194" s="184"/>
      <c r="Y194" s="16"/>
      <c r="Z194" s="16"/>
      <c r="AA194" s="182"/>
      <c r="AB194" s="184"/>
      <c r="AC194" s="16"/>
      <c r="AD194" s="16"/>
      <c r="AE194" s="182"/>
      <c r="AF194" s="184"/>
      <c r="AG194" s="16"/>
      <c r="AH194" s="16"/>
      <c r="AI194" s="182"/>
      <c r="AJ194" s="184">
        <v>15</v>
      </c>
      <c r="AK194" s="16"/>
      <c r="AL194" s="16"/>
      <c r="AM194" s="182"/>
    </row>
    <row r="195" spans="1:39" s="71" customFormat="1" ht="18" customHeight="1">
      <c r="A195" s="201" t="s">
        <v>47</v>
      </c>
      <c r="B195" s="246" t="s">
        <v>216</v>
      </c>
      <c r="C195" s="254"/>
      <c r="D195" s="255"/>
      <c r="E195" s="188">
        <v>4</v>
      </c>
      <c r="F195" s="172">
        <v>4</v>
      </c>
      <c r="G195" s="184">
        <f t="shared" si="15"/>
        <v>75</v>
      </c>
      <c r="H195" s="16">
        <f t="shared" si="17"/>
        <v>45</v>
      </c>
      <c r="I195" s="16">
        <f t="shared" si="16"/>
      </c>
      <c r="J195" s="16">
        <f t="shared" si="16"/>
        <v>15</v>
      </c>
      <c r="K195" s="182">
        <f t="shared" si="16"/>
        <v>15</v>
      </c>
      <c r="L195" s="181"/>
      <c r="M195" s="16"/>
      <c r="N195" s="16"/>
      <c r="O195" s="182"/>
      <c r="P195" s="184"/>
      <c r="Q195" s="16"/>
      <c r="R195" s="16"/>
      <c r="S195" s="182"/>
      <c r="T195" s="184"/>
      <c r="U195" s="16"/>
      <c r="V195" s="16"/>
      <c r="W195" s="182"/>
      <c r="X195" s="184"/>
      <c r="Y195" s="16"/>
      <c r="Z195" s="16"/>
      <c r="AA195" s="182"/>
      <c r="AB195" s="184"/>
      <c r="AC195" s="16"/>
      <c r="AD195" s="16"/>
      <c r="AE195" s="182"/>
      <c r="AF195" s="184">
        <v>30</v>
      </c>
      <c r="AG195" s="16"/>
      <c r="AH195" s="16">
        <v>15</v>
      </c>
      <c r="AI195" s="182"/>
      <c r="AJ195" s="184">
        <v>15</v>
      </c>
      <c r="AK195" s="16"/>
      <c r="AL195" s="16"/>
      <c r="AM195" s="182">
        <v>15</v>
      </c>
    </row>
    <row r="196" spans="1:39" s="71" customFormat="1" ht="18" customHeight="1">
      <c r="A196" s="180" t="s">
        <v>48</v>
      </c>
      <c r="B196" s="246" t="s">
        <v>114</v>
      </c>
      <c r="C196" s="190"/>
      <c r="D196" s="185"/>
      <c r="E196" s="188">
        <v>1</v>
      </c>
      <c r="F196" s="172">
        <v>2</v>
      </c>
      <c r="G196" s="184">
        <f t="shared" si="15"/>
        <v>15</v>
      </c>
      <c r="H196" s="16">
        <f t="shared" si="17"/>
        <v>15</v>
      </c>
      <c r="I196" s="16">
        <f t="shared" si="16"/>
      </c>
      <c r="J196" s="16">
        <f t="shared" si="16"/>
      </c>
      <c r="K196" s="182">
        <f t="shared" si="16"/>
      </c>
      <c r="L196" s="181"/>
      <c r="M196" s="16"/>
      <c r="N196" s="16"/>
      <c r="O196" s="182"/>
      <c r="P196" s="184"/>
      <c r="Q196" s="16"/>
      <c r="R196" s="16"/>
      <c r="S196" s="182"/>
      <c r="T196" s="184"/>
      <c r="U196" s="16"/>
      <c r="V196" s="16"/>
      <c r="W196" s="182"/>
      <c r="X196" s="184"/>
      <c r="Y196" s="16"/>
      <c r="Z196" s="16"/>
      <c r="AA196" s="182"/>
      <c r="AB196" s="184"/>
      <c r="AC196" s="16"/>
      <c r="AD196" s="16"/>
      <c r="AE196" s="182"/>
      <c r="AF196" s="184"/>
      <c r="AG196" s="16"/>
      <c r="AH196" s="16"/>
      <c r="AI196" s="182"/>
      <c r="AJ196" s="184">
        <v>15</v>
      </c>
      <c r="AK196" s="16"/>
      <c r="AL196" s="184"/>
      <c r="AM196" s="182"/>
    </row>
    <row r="197" spans="1:39" s="71" customFormat="1" ht="18" customHeight="1">
      <c r="A197" s="201" t="s">
        <v>49</v>
      </c>
      <c r="B197" s="246" t="s">
        <v>102</v>
      </c>
      <c r="C197" s="256"/>
      <c r="D197" s="185"/>
      <c r="E197" s="188">
        <v>2</v>
      </c>
      <c r="F197" s="172">
        <v>2</v>
      </c>
      <c r="G197" s="184">
        <f t="shared" si="15"/>
        <v>30</v>
      </c>
      <c r="H197" s="16">
        <f t="shared" si="17"/>
        <v>15</v>
      </c>
      <c r="I197" s="16">
        <f t="shared" si="16"/>
      </c>
      <c r="J197" s="16">
        <f t="shared" si="16"/>
      </c>
      <c r="K197" s="182">
        <f t="shared" si="16"/>
        <v>15</v>
      </c>
      <c r="L197" s="181"/>
      <c r="M197" s="16"/>
      <c r="N197" s="16"/>
      <c r="O197" s="182"/>
      <c r="P197" s="184"/>
      <c r="Q197" s="16"/>
      <c r="R197" s="16"/>
      <c r="S197" s="182"/>
      <c r="T197" s="184"/>
      <c r="U197" s="16"/>
      <c r="V197" s="16"/>
      <c r="W197" s="182"/>
      <c r="X197" s="184"/>
      <c r="Y197" s="16"/>
      <c r="Z197" s="16"/>
      <c r="AA197" s="182"/>
      <c r="AB197" s="184"/>
      <c r="AC197" s="16"/>
      <c r="AD197" s="16"/>
      <c r="AE197" s="182"/>
      <c r="AF197" s="184">
        <v>15</v>
      </c>
      <c r="AG197" s="16"/>
      <c r="AH197" s="16"/>
      <c r="AI197" s="182">
        <v>15</v>
      </c>
      <c r="AJ197" s="184"/>
      <c r="AK197" s="16"/>
      <c r="AL197" s="16"/>
      <c r="AM197" s="182"/>
    </row>
    <row r="198" spans="1:41" s="71" customFormat="1" ht="18" customHeight="1">
      <c r="A198" s="201">
        <v>10</v>
      </c>
      <c r="B198" s="257" t="s">
        <v>220</v>
      </c>
      <c r="C198" s="258"/>
      <c r="D198" s="185"/>
      <c r="E198" s="188">
        <v>2</v>
      </c>
      <c r="F198" s="172">
        <v>3</v>
      </c>
      <c r="G198" s="184">
        <f>SUM(H198:K198)</f>
        <v>30</v>
      </c>
      <c r="H198" s="16">
        <f t="shared" si="17"/>
        <v>15</v>
      </c>
      <c r="I198" s="16">
        <f t="shared" si="16"/>
      </c>
      <c r="J198" s="16">
        <f t="shared" si="16"/>
      </c>
      <c r="K198" s="182">
        <f t="shared" si="16"/>
        <v>15</v>
      </c>
      <c r="L198" s="181"/>
      <c r="M198" s="16"/>
      <c r="N198" s="16"/>
      <c r="O198" s="182"/>
      <c r="P198" s="184"/>
      <c r="Q198" s="16"/>
      <c r="R198" s="16"/>
      <c r="S198" s="182"/>
      <c r="T198" s="184"/>
      <c r="U198" s="16"/>
      <c r="V198" s="16"/>
      <c r="W198" s="182"/>
      <c r="X198" s="184"/>
      <c r="Y198" s="16"/>
      <c r="Z198" s="16"/>
      <c r="AA198" s="182"/>
      <c r="AB198" s="184"/>
      <c r="AC198" s="16"/>
      <c r="AD198" s="16"/>
      <c r="AE198" s="182"/>
      <c r="AF198" s="198">
        <v>15</v>
      </c>
      <c r="AG198" s="16"/>
      <c r="AH198" s="16"/>
      <c r="AI198" s="182">
        <v>15</v>
      </c>
      <c r="AJ198" s="184"/>
      <c r="AK198" s="16"/>
      <c r="AL198" s="16"/>
      <c r="AM198" s="182"/>
      <c r="AO198" s="71" t="s">
        <v>95</v>
      </c>
    </row>
    <row r="199" spans="1:41" s="71" customFormat="1" ht="18" customHeight="1">
      <c r="A199" s="201" t="s">
        <v>76</v>
      </c>
      <c r="B199" s="257" t="s">
        <v>221</v>
      </c>
      <c r="C199" s="258"/>
      <c r="D199" s="185"/>
      <c r="E199" s="188">
        <v>2</v>
      </c>
      <c r="F199" s="172">
        <v>3</v>
      </c>
      <c r="G199" s="184">
        <f>SUM(H199:K199)</f>
        <v>30</v>
      </c>
      <c r="H199" s="16">
        <f t="shared" si="17"/>
        <v>10</v>
      </c>
      <c r="I199" s="16">
        <f t="shared" si="16"/>
        <v>10</v>
      </c>
      <c r="J199" s="16">
        <f t="shared" si="16"/>
        <v>10</v>
      </c>
      <c r="K199" s="182">
        <f t="shared" si="16"/>
      </c>
      <c r="L199" s="181"/>
      <c r="M199" s="16"/>
      <c r="N199" s="16"/>
      <c r="O199" s="182"/>
      <c r="P199" s="184"/>
      <c r="Q199" s="16"/>
      <c r="R199" s="16"/>
      <c r="S199" s="182"/>
      <c r="T199" s="184"/>
      <c r="U199" s="16"/>
      <c r="V199" s="16"/>
      <c r="W199" s="182"/>
      <c r="X199" s="184"/>
      <c r="Y199" s="16"/>
      <c r="Z199" s="16"/>
      <c r="AA199" s="182"/>
      <c r="AB199" s="184"/>
      <c r="AC199" s="16"/>
      <c r="AD199" s="16"/>
      <c r="AE199" s="182"/>
      <c r="AF199" s="184">
        <v>10</v>
      </c>
      <c r="AG199" s="16">
        <v>10</v>
      </c>
      <c r="AH199" s="16">
        <v>10</v>
      </c>
      <c r="AI199" s="182"/>
      <c r="AJ199" s="184"/>
      <c r="AK199" s="16"/>
      <c r="AL199" s="16"/>
      <c r="AM199" s="182"/>
      <c r="AO199" s="71" t="s">
        <v>95</v>
      </c>
    </row>
    <row r="200" spans="1:41" s="220" customFormat="1" ht="18" customHeight="1">
      <c r="A200" s="259" t="s">
        <v>77</v>
      </c>
      <c r="B200" s="260" t="s">
        <v>222</v>
      </c>
      <c r="C200" s="261"/>
      <c r="D200" s="185"/>
      <c r="E200" s="188">
        <v>3</v>
      </c>
      <c r="F200" s="221">
        <v>4</v>
      </c>
      <c r="G200" s="198">
        <f>SUM(H200:K200)</f>
        <v>50</v>
      </c>
      <c r="H200" s="16">
        <f t="shared" si="17"/>
        <v>20</v>
      </c>
      <c r="I200" s="16">
        <f t="shared" si="16"/>
        <v>10</v>
      </c>
      <c r="J200" s="16">
        <f t="shared" si="16"/>
        <v>10</v>
      </c>
      <c r="K200" s="182">
        <f t="shared" si="16"/>
        <v>10</v>
      </c>
      <c r="L200" s="195"/>
      <c r="M200" s="22"/>
      <c r="N200" s="22"/>
      <c r="O200" s="197"/>
      <c r="P200" s="198"/>
      <c r="Q200" s="22"/>
      <c r="R200" s="22"/>
      <c r="S200" s="197"/>
      <c r="T200" s="198"/>
      <c r="U200" s="22"/>
      <c r="V200" s="22"/>
      <c r="W200" s="197"/>
      <c r="X200" s="198"/>
      <c r="Y200" s="22"/>
      <c r="Z200" s="22"/>
      <c r="AA200" s="197"/>
      <c r="AB200" s="198"/>
      <c r="AC200" s="22"/>
      <c r="AD200" s="22"/>
      <c r="AE200" s="197"/>
      <c r="AF200" s="198">
        <v>20</v>
      </c>
      <c r="AG200" s="22">
        <v>10</v>
      </c>
      <c r="AH200" s="22">
        <v>10</v>
      </c>
      <c r="AI200" s="197">
        <v>10</v>
      </c>
      <c r="AJ200" s="198"/>
      <c r="AK200" s="22"/>
      <c r="AL200" s="22"/>
      <c r="AM200" s="197"/>
      <c r="AO200" s="71" t="s">
        <v>95</v>
      </c>
    </row>
    <row r="201" spans="1:41" s="220" customFormat="1" ht="18" customHeight="1">
      <c r="A201" s="259" t="s">
        <v>78</v>
      </c>
      <c r="B201" s="222" t="s">
        <v>228</v>
      </c>
      <c r="C201" s="261"/>
      <c r="D201" s="185"/>
      <c r="E201" s="188">
        <v>1</v>
      </c>
      <c r="F201" s="221">
        <v>2</v>
      </c>
      <c r="G201" s="198">
        <f>SUM(H201:K201)</f>
        <v>30</v>
      </c>
      <c r="H201" s="16">
        <f>IF(SUM(L201+P201+T201+X201+AB201+AF201+AJ201)=0,"",SUM(L201+P201+T201+X201+AB201+AF201+AJ201))</f>
        <v>15</v>
      </c>
      <c r="I201" s="16">
        <f>IF(SUM(M201+Q201+U201+Y201+AC201+AG201+AK201)=0,"",SUM(M201+Q201+U201+Y201+AC201+AG201+AK201))</f>
        <v>15</v>
      </c>
      <c r="J201" s="16">
        <f>IF(SUM(N201+R201+V201+Z201+AD201+AH201+AL201)=0,"",SUM(N201+R201+V201+Z201+AD201+AH201+AL201))</f>
      </c>
      <c r="K201" s="182">
        <f>IF(SUM(O201+S201+W201+AA201+AE201+AI201+AM201)=0,"",SUM(O201+S201+W201+AA201+AE201+AI201+AM201))</f>
      </c>
      <c r="L201" s="195"/>
      <c r="M201" s="22"/>
      <c r="N201" s="22"/>
      <c r="O201" s="197"/>
      <c r="P201" s="198"/>
      <c r="Q201" s="22"/>
      <c r="R201" s="22"/>
      <c r="S201" s="197"/>
      <c r="T201" s="198"/>
      <c r="U201" s="22"/>
      <c r="V201" s="22"/>
      <c r="W201" s="197"/>
      <c r="X201" s="198"/>
      <c r="Y201" s="22"/>
      <c r="Z201" s="22"/>
      <c r="AA201" s="197"/>
      <c r="AB201" s="198"/>
      <c r="AC201" s="22"/>
      <c r="AD201" s="22"/>
      <c r="AE201" s="197"/>
      <c r="AF201" s="198"/>
      <c r="AG201" s="22"/>
      <c r="AH201" s="22"/>
      <c r="AI201" s="197"/>
      <c r="AJ201" s="198">
        <v>15</v>
      </c>
      <c r="AK201" s="22">
        <v>15</v>
      </c>
      <c r="AL201" s="22"/>
      <c r="AM201" s="197"/>
      <c r="AO201" s="71"/>
    </row>
    <row r="202" spans="1:44" s="71" customFormat="1" ht="18" customHeight="1">
      <c r="A202" s="259" t="s">
        <v>79</v>
      </c>
      <c r="B202" s="246" t="s">
        <v>84</v>
      </c>
      <c r="C202" s="252"/>
      <c r="D202" s="253"/>
      <c r="E202" s="212">
        <v>1</v>
      </c>
      <c r="F202" s="172">
        <v>2</v>
      </c>
      <c r="G202" s="184">
        <f>SUM(H202:K202)</f>
        <v>30</v>
      </c>
      <c r="H202" s="16">
        <f t="shared" si="17"/>
      </c>
      <c r="I202" s="16">
        <f t="shared" si="16"/>
      </c>
      <c r="J202" s="16">
        <f t="shared" si="16"/>
      </c>
      <c r="K202" s="182">
        <f t="shared" si="16"/>
        <v>30</v>
      </c>
      <c r="L202" s="181"/>
      <c r="M202" s="16"/>
      <c r="N202" s="16"/>
      <c r="O202" s="182"/>
      <c r="P202" s="184"/>
      <c r="Q202" s="16"/>
      <c r="R202" s="16"/>
      <c r="S202" s="182"/>
      <c r="T202" s="184"/>
      <c r="U202" s="16"/>
      <c r="V202" s="16"/>
      <c r="W202" s="182"/>
      <c r="X202" s="184"/>
      <c r="Y202" s="16"/>
      <c r="Z202" s="16"/>
      <c r="AA202" s="182"/>
      <c r="AB202" s="184"/>
      <c r="AC202" s="16"/>
      <c r="AD202" s="16"/>
      <c r="AE202" s="182"/>
      <c r="AF202" s="184"/>
      <c r="AG202" s="16"/>
      <c r="AH202" s="16"/>
      <c r="AI202" s="182"/>
      <c r="AJ202" s="184"/>
      <c r="AK202" s="16"/>
      <c r="AL202" s="16"/>
      <c r="AM202" s="182">
        <v>30</v>
      </c>
      <c r="AR202" s="71">
        <f>2400/7</f>
        <v>342.85714285714283</v>
      </c>
    </row>
    <row r="203" spans="1:44" s="71" customFormat="1" ht="18" customHeight="1">
      <c r="A203" s="259" t="s">
        <v>80</v>
      </c>
      <c r="B203" s="293" t="s">
        <v>193</v>
      </c>
      <c r="C203" s="252"/>
      <c r="D203" s="253"/>
      <c r="E203" s="212"/>
      <c r="F203" s="172">
        <v>15</v>
      </c>
      <c r="G203" s="184"/>
      <c r="H203" s="16">
        <f>IF(SUM(L203+P203+T203+X203+AB203+AF203+AJ203)=0,"",15*SUM(L203+P203+T203+X203+AB203+AF203+AJ203))</f>
      </c>
      <c r="I203" s="16">
        <f>IF(SUM(M203+Q203+U203+Y203+AC203+AG203+AK203)=0,"",15*SUM(M203+Q203+U203+Y203+AC203+AG203+AK203))</f>
      </c>
      <c r="J203" s="16">
        <f>IF(SUM(N203+R203+V203+Z203+AD203+AH203+AL203)=0,"",15*SUM(N203+R203+V203+Z203+AD203+AH203+AL203))</f>
      </c>
      <c r="K203" s="16">
        <f>IF(SUM(O203+S203+W203+AA203+AE203+AI203+AM203)=0,"",15*SUM(O203+S203+W203+AA203+AE203+AI203+AM203))</f>
      </c>
      <c r="L203" s="181"/>
      <c r="M203" s="16"/>
      <c r="N203" s="16"/>
      <c r="O203" s="182"/>
      <c r="P203" s="184"/>
      <c r="Q203" s="16"/>
      <c r="R203" s="16"/>
      <c r="S203" s="182"/>
      <c r="T203" s="184"/>
      <c r="U203" s="16"/>
      <c r="V203" s="16"/>
      <c r="W203" s="182"/>
      <c r="X203" s="184"/>
      <c r="Y203" s="16"/>
      <c r="Z203" s="16"/>
      <c r="AA203" s="182"/>
      <c r="AB203" s="184"/>
      <c r="AC203" s="16"/>
      <c r="AD203" s="16"/>
      <c r="AE203" s="182"/>
      <c r="AF203" s="184"/>
      <c r="AG203" s="16"/>
      <c r="AH203" s="16"/>
      <c r="AI203" s="182"/>
      <c r="AJ203" s="184"/>
      <c r="AK203" s="16"/>
      <c r="AL203" s="16"/>
      <c r="AM203" s="182"/>
      <c r="AR203" s="71">
        <f>2400/7</f>
        <v>342.85714285714283</v>
      </c>
    </row>
    <row r="204" spans="1:39" s="71" customFormat="1" ht="18" customHeight="1" thickBot="1">
      <c r="A204" s="191"/>
      <c r="B204" s="262"/>
      <c r="C204" s="263"/>
      <c r="D204" s="264"/>
      <c r="E204" s="265"/>
      <c r="F204" s="194"/>
      <c r="G204" s="266"/>
      <c r="H204" s="267"/>
      <c r="I204" s="267"/>
      <c r="J204" s="267"/>
      <c r="K204" s="267"/>
      <c r="L204" s="268"/>
      <c r="M204" s="265"/>
      <c r="N204" s="265"/>
      <c r="O204" s="194"/>
      <c r="P204" s="269"/>
      <c r="Q204" s="265"/>
      <c r="R204" s="265"/>
      <c r="S204" s="194"/>
      <c r="T204" s="269"/>
      <c r="U204" s="265"/>
      <c r="V204" s="265"/>
      <c r="W204" s="194"/>
      <c r="X204" s="269"/>
      <c r="Y204" s="265"/>
      <c r="Z204" s="265"/>
      <c r="AA204" s="194"/>
      <c r="AB204" s="269"/>
      <c r="AC204" s="265"/>
      <c r="AD204" s="265"/>
      <c r="AE204" s="194"/>
      <c r="AF204" s="269"/>
      <c r="AG204" s="265"/>
      <c r="AH204" s="265"/>
      <c r="AI204" s="194"/>
      <c r="AJ204" s="269"/>
      <c r="AK204" s="265"/>
      <c r="AL204" s="265"/>
      <c r="AM204" s="194"/>
    </row>
    <row r="205" spans="1:41" s="164" customFormat="1" ht="18" customHeight="1" thickTop="1">
      <c r="A205" s="324" t="s">
        <v>25</v>
      </c>
      <c r="B205" s="325"/>
      <c r="C205" s="326"/>
      <c r="D205" s="352">
        <f aca="true" t="shared" si="18" ref="D205:AM205">SUM(D189:D204)</f>
        <v>3</v>
      </c>
      <c r="E205" s="343">
        <f t="shared" si="18"/>
        <v>23</v>
      </c>
      <c r="F205" s="344">
        <f t="shared" si="18"/>
        <v>49</v>
      </c>
      <c r="G205" s="349">
        <f t="shared" si="18"/>
        <v>470</v>
      </c>
      <c r="H205" s="343">
        <f t="shared" si="18"/>
        <v>255</v>
      </c>
      <c r="I205" s="343">
        <f t="shared" si="18"/>
        <v>35</v>
      </c>
      <c r="J205" s="343">
        <f t="shared" si="18"/>
        <v>95</v>
      </c>
      <c r="K205" s="344">
        <f t="shared" si="18"/>
        <v>85</v>
      </c>
      <c r="L205" s="120">
        <f t="shared" si="18"/>
        <v>0</v>
      </c>
      <c r="M205" s="121">
        <f t="shared" si="18"/>
        <v>0</v>
      </c>
      <c r="N205" s="121">
        <f t="shared" si="18"/>
        <v>0</v>
      </c>
      <c r="O205" s="123">
        <f t="shared" si="18"/>
        <v>0</v>
      </c>
      <c r="P205" s="120">
        <f t="shared" si="18"/>
        <v>0</v>
      </c>
      <c r="Q205" s="121">
        <f t="shared" si="18"/>
        <v>0</v>
      </c>
      <c r="R205" s="121">
        <f t="shared" si="18"/>
        <v>0</v>
      </c>
      <c r="S205" s="123">
        <f t="shared" si="18"/>
        <v>0</v>
      </c>
      <c r="T205" s="120">
        <f t="shared" si="18"/>
        <v>0</v>
      </c>
      <c r="U205" s="121">
        <f t="shared" si="18"/>
        <v>0</v>
      </c>
      <c r="V205" s="121">
        <f t="shared" si="18"/>
        <v>0</v>
      </c>
      <c r="W205" s="123">
        <f t="shared" si="18"/>
        <v>0</v>
      </c>
      <c r="X205" s="120">
        <f t="shared" si="18"/>
        <v>0</v>
      </c>
      <c r="Y205" s="121">
        <f t="shared" si="18"/>
        <v>0</v>
      </c>
      <c r="Z205" s="121">
        <f t="shared" si="18"/>
        <v>0</v>
      </c>
      <c r="AA205" s="123">
        <f t="shared" si="18"/>
        <v>0</v>
      </c>
      <c r="AB205" s="120">
        <f t="shared" si="18"/>
        <v>45</v>
      </c>
      <c r="AC205" s="121">
        <f t="shared" si="18"/>
        <v>0</v>
      </c>
      <c r="AD205" s="121">
        <f t="shared" si="18"/>
        <v>15</v>
      </c>
      <c r="AE205" s="123">
        <f t="shared" si="18"/>
        <v>0</v>
      </c>
      <c r="AF205" s="120">
        <f t="shared" si="18"/>
        <v>105</v>
      </c>
      <c r="AG205" s="121">
        <f t="shared" si="18"/>
        <v>20</v>
      </c>
      <c r="AH205" s="121">
        <f t="shared" si="18"/>
        <v>65</v>
      </c>
      <c r="AI205" s="123">
        <f t="shared" si="18"/>
        <v>40</v>
      </c>
      <c r="AJ205" s="120">
        <f t="shared" si="18"/>
        <v>105</v>
      </c>
      <c r="AK205" s="121">
        <f t="shared" si="18"/>
        <v>15</v>
      </c>
      <c r="AL205" s="121">
        <f t="shared" si="18"/>
        <v>15</v>
      </c>
      <c r="AM205" s="123">
        <f t="shared" si="18"/>
        <v>45</v>
      </c>
      <c r="AO205" s="164">
        <f>(I205+J205+K205)*100/G205</f>
        <v>45.744680851063826</v>
      </c>
    </row>
    <row r="206" spans="1:39" s="164" customFormat="1" ht="18" customHeight="1" thickBot="1">
      <c r="A206" s="327"/>
      <c r="B206" s="328"/>
      <c r="C206" s="329"/>
      <c r="D206" s="353"/>
      <c r="E206" s="351"/>
      <c r="F206" s="392"/>
      <c r="G206" s="350"/>
      <c r="H206" s="342"/>
      <c r="I206" s="342"/>
      <c r="J206" s="342"/>
      <c r="K206" s="345"/>
      <c r="L206" s="125"/>
      <c r="M206" s="126">
        <f>SUM(L205:O205)</f>
        <v>0</v>
      </c>
      <c r="N206" s="126"/>
      <c r="O206" s="127"/>
      <c r="P206" s="125"/>
      <c r="Q206" s="126">
        <f>SUM(P205:S205)</f>
        <v>0</v>
      </c>
      <c r="R206" s="126"/>
      <c r="S206" s="127"/>
      <c r="T206" s="381">
        <f>SUM(T205:W205)</f>
        <v>0</v>
      </c>
      <c r="U206" s="382"/>
      <c r="V206" s="382"/>
      <c r="W206" s="383"/>
      <c r="X206" s="381">
        <f>SUM(X205:AA205)</f>
        <v>0</v>
      </c>
      <c r="Y206" s="382"/>
      <c r="Z206" s="382"/>
      <c r="AA206" s="383"/>
      <c r="AB206" s="381">
        <f>SUM(AB205:AE205)</f>
        <v>60</v>
      </c>
      <c r="AC206" s="382"/>
      <c r="AD206" s="382"/>
      <c r="AE206" s="383"/>
      <c r="AF206" s="381">
        <f>SUM(AF205:AI205)</f>
        <v>230</v>
      </c>
      <c r="AG206" s="382"/>
      <c r="AH206" s="382"/>
      <c r="AI206" s="383"/>
      <c r="AJ206" s="381">
        <f>SUM(AJ205:AM205)</f>
        <v>180</v>
      </c>
      <c r="AK206" s="382"/>
      <c r="AL206" s="382"/>
      <c r="AM206" s="383"/>
    </row>
    <row r="207" spans="1:39" s="164" customFormat="1" ht="18" customHeight="1">
      <c r="A207" s="361" t="s">
        <v>61</v>
      </c>
      <c r="B207" s="362"/>
      <c r="C207" s="363"/>
      <c r="D207" s="355" t="s">
        <v>12</v>
      </c>
      <c r="E207" s="417" t="s">
        <v>13</v>
      </c>
      <c r="F207" s="337" t="s">
        <v>65</v>
      </c>
      <c r="G207" s="373" t="s">
        <v>10</v>
      </c>
      <c r="H207" s="339" t="s">
        <v>14</v>
      </c>
      <c r="I207" s="339" t="s">
        <v>15</v>
      </c>
      <c r="J207" s="339" t="s">
        <v>16</v>
      </c>
      <c r="K207" s="320" t="s">
        <v>59</v>
      </c>
      <c r="L207" s="414" t="s">
        <v>203</v>
      </c>
      <c r="M207" s="415"/>
      <c r="N207" s="415"/>
      <c r="O207" s="416"/>
      <c r="P207" s="414" t="s">
        <v>204</v>
      </c>
      <c r="Q207" s="415"/>
      <c r="R207" s="415"/>
      <c r="S207" s="416"/>
      <c r="T207" s="414" t="s">
        <v>205</v>
      </c>
      <c r="U207" s="415"/>
      <c r="V207" s="415"/>
      <c r="W207" s="416"/>
      <c r="X207" s="369" t="s">
        <v>206</v>
      </c>
      <c r="Y207" s="370"/>
      <c r="Z207" s="370"/>
      <c r="AA207" s="371"/>
      <c r="AB207" s="369" t="s">
        <v>207</v>
      </c>
      <c r="AC207" s="370"/>
      <c r="AD207" s="370"/>
      <c r="AE207" s="371"/>
      <c r="AF207" s="369" t="s">
        <v>208</v>
      </c>
      <c r="AG207" s="370"/>
      <c r="AH207" s="370"/>
      <c r="AI207" s="371"/>
      <c r="AJ207" s="369" t="s">
        <v>209</v>
      </c>
      <c r="AK207" s="370"/>
      <c r="AL207" s="370"/>
      <c r="AM207" s="371"/>
    </row>
    <row r="208" spans="1:39" s="164" customFormat="1" ht="18" customHeight="1">
      <c r="A208" s="361"/>
      <c r="B208" s="362"/>
      <c r="C208" s="363"/>
      <c r="D208" s="356"/>
      <c r="E208" s="417"/>
      <c r="F208" s="354"/>
      <c r="G208" s="373"/>
      <c r="H208" s="339"/>
      <c r="I208" s="339"/>
      <c r="J208" s="339"/>
      <c r="K208" s="320"/>
      <c r="L208" s="372" t="s">
        <v>14</v>
      </c>
      <c r="M208" s="341" t="s">
        <v>15</v>
      </c>
      <c r="N208" s="376" t="s">
        <v>17</v>
      </c>
      <c r="O208" s="337" t="s">
        <v>63</v>
      </c>
      <c r="P208" s="372" t="s">
        <v>14</v>
      </c>
      <c r="Q208" s="341" t="s">
        <v>15</v>
      </c>
      <c r="R208" s="376" t="s">
        <v>17</v>
      </c>
      <c r="S208" s="337" t="s">
        <v>63</v>
      </c>
      <c r="T208" s="372" t="s">
        <v>14</v>
      </c>
      <c r="U208" s="341" t="s">
        <v>15</v>
      </c>
      <c r="V208" s="376" t="s">
        <v>17</v>
      </c>
      <c r="W208" s="337" t="s">
        <v>63</v>
      </c>
      <c r="X208" s="372" t="s">
        <v>14</v>
      </c>
      <c r="Y208" s="341" t="s">
        <v>15</v>
      </c>
      <c r="Z208" s="376" t="s">
        <v>17</v>
      </c>
      <c r="AA208" s="337" t="s">
        <v>63</v>
      </c>
      <c r="AB208" s="372" t="s">
        <v>14</v>
      </c>
      <c r="AC208" s="341" t="s">
        <v>15</v>
      </c>
      <c r="AD208" s="376" t="s">
        <v>17</v>
      </c>
      <c r="AE208" s="337" t="s">
        <v>63</v>
      </c>
      <c r="AF208" s="372" t="s">
        <v>14</v>
      </c>
      <c r="AG208" s="341" t="s">
        <v>15</v>
      </c>
      <c r="AH208" s="376" t="s">
        <v>17</v>
      </c>
      <c r="AI208" s="337" t="s">
        <v>63</v>
      </c>
      <c r="AJ208" s="372" t="s">
        <v>14</v>
      </c>
      <c r="AK208" s="341" t="s">
        <v>15</v>
      </c>
      <c r="AL208" s="376" t="s">
        <v>17</v>
      </c>
      <c r="AM208" s="337" t="s">
        <v>63</v>
      </c>
    </row>
    <row r="209" spans="1:39" s="164" customFormat="1" ht="18" customHeight="1" thickBot="1">
      <c r="A209" s="361"/>
      <c r="B209" s="362"/>
      <c r="C209" s="363"/>
      <c r="D209" s="357"/>
      <c r="E209" s="377"/>
      <c r="F209" s="338"/>
      <c r="G209" s="374"/>
      <c r="H209" s="340"/>
      <c r="I209" s="340"/>
      <c r="J209" s="340"/>
      <c r="K209" s="321"/>
      <c r="L209" s="350"/>
      <c r="M209" s="342"/>
      <c r="N209" s="377"/>
      <c r="O209" s="338"/>
      <c r="P209" s="350"/>
      <c r="Q209" s="342"/>
      <c r="R209" s="377"/>
      <c r="S209" s="338"/>
      <c r="T209" s="350"/>
      <c r="U209" s="342"/>
      <c r="V209" s="377"/>
      <c r="W209" s="338"/>
      <c r="X209" s="350"/>
      <c r="Y209" s="342"/>
      <c r="Z209" s="377"/>
      <c r="AA209" s="338"/>
      <c r="AB209" s="350"/>
      <c r="AC209" s="342"/>
      <c r="AD209" s="377"/>
      <c r="AE209" s="338"/>
      <c r="AF209" s="350"/>
      <c r="AG209" s="342"/>
      <c r="AH209" s="377"/>
      <c r="AI209" s="338"/>
      <c r="AJ209" s="350"/>
      <c r="AK209" s="342"/>
      <c r="AL209" s="377"/>
      <c r="AM209" s="338"/>
    </row>
    <row r="210" spans="1:42" s="164" customFormat="1" ht="18" customHeight="1">
      <c r="A210" s="361"/>
      <c r="B210" s="362"/>
      <c r="C210" s="363"/>
      <c r="D210" s="425">
        <f aca="true" t="shared" si="19" ref="D210:K210">SUM(D25+D76+D205+D148)</f>
        <v>14</v>
      </c>
      <c r="E210" s="396">
        <f t="shared" si="19"/>
        <v>107</v>
      </c>
      <c r="F210" s="412">
        <f t="shared" si="19"/>
        <v>210</v>
      </c>
      <c r="G210" s="427">
        <f t="shared" si="19"/>
        <v>2479</v>
      </c>
      <c r="H210" s="396">
        <f t="shared" si="19"/>
        <v>1200</v>
      </c>
      <c r="I210" s="396">
        <f t="shared" si="19"/>
        <v>344</v>
      </c>
      <c r="J210" s="396">
        <f t="shared" si="19"/>
        <v>655</v>
      </c>
      <c r="K210" s="398">
        <f t="shared" si="19"/>
        <v>280</v>
      </c>
      <c r="L210" s="128">
        <f aca="true" t="shared" si="20" ref="L210:AM210">SUM(L25+L148+L205+L76)</f>
        <v>215</v>
      </c>
      <c r="M210" s="129">
        <f t="shared" si="20"/>
        <v>45</v>
      </c>
      <c r="N210" s="129">
        <f t="shared" si="20"/>
        <v>30</v>
      </c>
      <c r="O210" s="130">
        <f t="shared" si="20"/>
        <v>50</v>
      </c>
      <c r="P210" s="128">
        <f t="shared" si="20"/>
        <v>155</v>
      </c>
      <c r="Q210" s="129">
        <f t="shared" si="20"/>
        <v>99</v>
      </c>
      <c r="R210" s="129">
        <f t="shared" si="20"/>
        <v>85</v>
      </c>
      <c r="S210" s="131">
        <f t="shared" si="20"/>
        <v>35</v>
      </c>
      <c r="T210" s="132">
        <f t="shared" si="20"/>
        <v>165</v>
      </c>
      <c r="U210" s="129">
        <f t="shared" si="20"/>
        <v>65</v>
      </c>
      <c r="V210" s="129">
        <f t="shared" si="20"/>
        <v>125</v>
      </c>
      <c r="W210" s="130">
        <f t="shared" si="20"/>
        <v>0</v>
      </c>
      <c r="X210" s="128">
        <f t="shared" si="20"/>
        <v>150</v>
      </c>
      <c r="Y210" s="129">
        <f t="shared" si="20"/>
        <v>55</v>
      </c>
      <c r="Z210" s="129">
        <f t="shared" si="20"/>
        <v>115</v>
      </c>
      <c r="AA210" s="131">
        <f t="shared" si="20"/>
        <v>60</v>
      </c>
      <c r="AB210" s="132">
        <f t="shared" si="20"/>
        <v>205</v>
      </c>
      <c r="AC210" s="129">
        <f t="shared" si="20"/>
        <v>45</v>
      </c>
      <c r="AD210" s="129">
        <f t="shared" si="20"/>
        <v>155</v>
      </c>
      <c r="AE210" s="130">
        <f t="shared" si="20"/>
        <v>15</v>
      </c>
      <c r="AF210" s="128">
        <f t="shared" si="20"/>
        <v>175</v>
      </c>
      <c r="AG210" s="129">
        <f t="shared" si="20"/>
        <v>20</v>
      </c>
      <c r="AH210" s="129">
        <f t="shared" si="20"/>
        <v>130</v>
      </c>
      <c r="AI210" s="131">
        <f t="shared" si="20"/>
        <v>75</v>
      </c>
      <c r="AJ210" s="128">
        <f t="shared" si="20"/>
        <v>135</v>
      </c>
      <c r="AK210" s="129">
        <f t="shared" si="20"/>
        <v>15</v>
      </c>
      <c r="AL210" s="129">
        <f t="shared" si="20"/>
        <v>15</v>
      </c>
      <c r="AM210" s="131">
        <f t="shared" si="20"/>
        <v>45</v>
      </c>
      <c r="AO210" s="164" t="s">
        <v>66</v>
      </c>
      <c r="AP210" s="164">
        <f>100*(I210+J210+K210)/G210</f>
        <v>51.59338442920532</v>
      </c>
    </row>
    <row r="211" spans="1:41" s="164" customFormat="1" ht="18" customHeight="1" thickBot="1">
      <c r="A211" s="361"/>
      <c r="B211" s="362"/>
      <c r="C211" s="363"/>
      <c r="D211" s="426"/>
      <c r="E211" s="323"/>
      <c r="F211" s="466"/>
      <c r="G211" s="428"/>
      <c r="H211" s="323"/>
      <c r="I211" s="323"/>
      <c r="J211" s="323"/>
      <c r="K211" s="399"/>
      <c r="L211" s="400">
        <f>SUM(L210:O210)</f>
        <v>340</v>
      </c>
      <c r="M211" s="401"/>
      <c r="N211" s="401"/>
      <c r="O211" s="401"/>
      <c r="P211" s="400">
        <f>SUM(P210:S210)</f>
        <v>374</v>
      </c>
      <c r="Q211" s="401"/>
      <c r="R211" s="401"/>
      <c r="S211" s="401"/>
      <c r="T211" s="400">
        <f>SUM(T210:W210)</f>
        <v>355</v>
      </c>
      <c r="U211" s="401"/>
      <c r="V211" s="401"/>
      <c r="W211" s="401"/>
      <c r="X211" s="400">
        <f>SUM(X210:AA210)</f>
        <v>380</v>
      </c>
      <c r="Y211" s="401"/>
      <c r="Z211" s="401"/>
      <c r="AA211" s="401"/>
      <c r="AB211" s="400">
        <f>SUM(AB210:AE210)</f>
        <v>420</v>
      </c>
      <c r="AC211" s="401"/>
      <c r="AD211" s="401"/>
      <c r="AE211" s="401"/>
      <c r="AF211" s="400">
        <f>SUM(AF210:AI210)</f>
        <v>400</v>
      </c>
      <c r="AG211" s="401"/>
      <c r="AH211" s="401"/>
      <c r="AI211" s="401"/>
      <c r="AJ211" s="400">
        <f>SUM(AJ210:AM210)</f>
        <v>210</v>
      </c>
      <c r="AK211" s="401"/>
      <c r="AL211" s="401"/>
      <c r="AM211" s="411"/>
      <c r="AO211" s="164">
        <f>SUM(L211:AM211)</f>
        <v>2479</v>
      </c>
    </row>
    <row r="212" spans="1:41" s="164" customFormat="1" ht="18" customHeight="1">
      <c r="A212" s="361"/>
      <c r="B212" s="362"/>
      <c r="C212" s="363"/>
      <c r="D212" s="418" t="s">
        <v>27</v>
      </c>
      <c r="E212" s="419"/>
      <c r="F212" s="420"/>
      <c r="G212" s="397" t="s">
        <v>28</v>
      </c>
      <c r="H212" s="370"/>
      <c r="I212" s="370"/>
      <c r="J212" s="370"/>
      <c r="K212" s="371"/>
      <c r="L212" s="405">
        <v>3</v>
      </c>
      <c r="M212" s="406"/>
      <c r="N212" s="406"/>
      <c r="O212" s="407"/>
      <c r="P212" s="405">
        <v>2</v>
      </c>
      <c r="Q212" s="406"/>
      <c r="R212" s="406"/>
      <c r="S212" s="407"/>
      <c r="T212" s="405">
        <v>1</v>
      </c>
      <c r="U212" s="406"/>
      <c r="V212" s="406"/>
      <c r="W212" s="407"/>
      <c r="X212" s="405">
        <v>3</v>
      </c>
      <c r="Y212" s="406"/>
      <c r="Z212" s="406"/>
      <c r="AA212" s="407"/>
      <c r="AB212" s="405">
        <v>1</v>
      </c>
      <c r="AC212" s="406"/>
      <c r="AD212" s="406"/>
      <c r="AE212" s="407"/>
      <c r="AF212" s="405">
        <v>2</v>
      </c>
      <c r="AG212" s="406"/>
      <c r="AH212" s="406"/>
      <c r="AI212" s="407"/>
      <c r="AJ212" s="405">
        <v>2</v>
      </c>
      <c r="AK212" s="406"/>
      <c r="AL212" s="406"/>
      <c r="AM212" s="407"/>
      <c r="AO212" s="164">
        <f>SUM(L212:AM212)</f>
        <v>14</v>
      </c>
    </row>
    <row r="213" spans="1:41" s="164" customFormat="1" ht="18" customHeight="1">
      <c r="A213" s="361"/>
      <c r="B213" s="362"/>
      <c r="C213" s="363"/>
      <c r="D213" s="421"/>
      <c r="E213" s="362"/>
      <c r="F213" s="422"/>
      <c r="G213" s="393" t="s">
        <v>29</v>
      </c>
      <c r="H213" s="394"/>
      <c r="I213" s="394"/>
      <c r="J213" s="394"/>
      <c r="K213" s="395"/>
      <c r="L213" s="408">
        <v>11</v>
      </c>
      <c r="M213" s="409"/>
      <c r="N213" s="409"/>
      <c r="O213" s="410"/>
      <c r="P213" s="408">
        <v>15</v>
      </c>
      <c r="Q213" s="409"/>
      <c r="R213" s="409"/>
      <c r="S213" s="410"/>
      <c r="T213" s="408">
        <v>16</v>
      </c>
      <c r="U213" s="409"/>
      <c r="V213" s="409"/>
      <c r="W213" s="410"/>
      <c r="X213" s="408">
        <v>18</v>
      </c>
      <c r="Y213" s="409"/>
      <c r="Z213" s="409"/>
      <c r="AA213" s="410"/>
      <c r="AB213" s="408">
        <v>19</v>
      </c>
      <c r="AC213" s="409"/>
      <c r="AD213" s="409"/>
      <c r="AE213" s="410"/>
      <c r="AF213" s="408">
        <v>19</v>
      </c>
      <c r="AG213" s="409"/>
      <c r="AH213" s="409"/>
      <c r="AI213" s="410"/>
      <c r="AJ213" s="408">
        <v>9</v>
      </c>
      <c r="AK213" s="409"/>
      <c r="AL213" s="409"/>
      <c r="AM213" s="410"/>
      <c r="AO213" s="164">
        <f>SUM(L213:AM213)</f>
        <v>107</v>
      </c>
    </row>
    <row r="214" spans="1:41" s="164" customFormat="1" ht="18" customHeight="1" thickBot="1">
      <c r="A214" s="361"/>
      <c r="B214" s="362"/>
      <c r="C214" s="363"/>
      <c r="D214" s="423"/>
      <c r="E214" s="401"/>
      <c r="F214" s="424"/>
      <c r="G214" s="393" t="s">
        <v>65</v>
      </c>
      <c r="H214" s="394"/>
      <c r="I214" s="394"/>
      <c r="J214" s="394"/>
      <c r="K214" s="395"/>
      <c r="L214" s="378">
        <v>30</v>
      </c>
      <c r="M214" s="378"/>
      <c r="N214" s="378"/>
      <c r="O214" s="378"/>
      <c r="P214" s="378">
        <v>30</v>
      </c>
      <c r="Q214" s="378"/>
      <c r="R214" s="378"/>
      <c r="S214" s="378"/>
      <c r="T214" s="378">
        <v>30</v>
      </c>
      <c r="U214" s="378"/>
      <c r="V214" s="378"/>
      <c r="W214" s="378"/>
      <c r="X214" s="378">
        <v>30</v>
      </c>
      <c r="Y214" s="378"/>
      <c r="Z214" s="378"/>
      <c r="AA214" s="378"/>
      <c r="AB214" s="378">
        <v>30</v>
      </c>
      <c r="AC214" s="378"/>
      <c r="AD214" s="378"/>
      <c r="AE214" s="378"/>
      <c r="AF214" s="378">
        <v>30</v>
      </c>
      <c r="AG214" s="378"/>
      <c r="AH214" s="378"/>
      <c r="AI214" s="378"/>
      <c r="AJ214" s="378">
        <v>30</v>
      </c>
      <c r="AK214" s="378"/>
      <c r="AL214" s="378"/>
      <c r="AM214" s="378"/>
      <c r="AO214" s="164">
        <f>SUM(L214:AM214)</f>
        <v>210</v>
      </c>
    </row>
    <row r="215" spans="1:39" ht="18" customHeight="1">
      <c r="A215" s="133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5"/>
      <c r="V215" s="134"/>
      <c r="W215" s="134"/>
      <c r="X215" s="134"/>
      <c r="Y215" s="134"/>
      <c r="Z215" s="135"/>
      <c r="AA215" s="136"/>
      <c r="AB215" s="137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9"/>
    </row>
    <row r="216" spans="1:39" ht="18" customHeight="1">
      <c r="A216" s="44" t="s">
        <v>62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6"/>
      <c r="AB216" s="140"/>
      <c r="AC216" s="141" t="s">
        <v>242</v>
      </c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2"/>
    </row>
    <row r="217" spans="1:39" ht="18" customHeight="1">
      <c r="A217" s="143"/>
      <c r="B217" s="144" t="s">
        <v>20</v>
      </c>
      <c r="C217" s="292" t="s">
        <v>218</v>
      </c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145"/>
      <c r="U217" s="145"/>
      <c r="V217" s="145"/>
      <c r="W217" s="145"/>
      <c r="X217" s="50"/>
      <c r="Y217" s="50"/>
      <c r="Z217" s="50"/>
      <c r="AA217" s="56"/>
      <c r="AB217" s="140"/>
      <c r="AC217" s="141"/>
      <c r="AD217" s="146"/>
      <c r="AE217" s="146"/>
      <c r="AF217" s="141"/>
      <c r="AG217" s="141"/>
      <c r="AH217" s="141"/>
      <c r="AI217" s="141"/>
      <c r="AJ217" s="141"/>
      <c r="AK217" s="147"/>
      <c r="AL217" s="147"/>
      <c r="AM217" s="148"/>
    </row>
    <row r="218" spans="1:39" ht="18" customHeight="1">
      <c r="A218" s="143"/>
      <c r="C218" s="292" t="s">
        <v>219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150"/>
      <c r="U218" s="49"/>
      <c r="V218" s="150"/>
      <c r="W218" s="150"/>
      <c r="X218" s="50"/>
      <c r="Y218" s="50"/>
      <c r="Z218" s="50"/>
      <c r="AA218" s="56"/>
      <c r="AB218" s="140"/>
      <c r="AC218" s="151" t="s">
        <v>30</v>
      </c>
      <c r="AD218" s="152"/>
      <c r="AE218" s="152"/>
      <c r="AF218" s="153"/>
      <c r="AG218" s="152"/>
      <c r="AH218" s="141"/>
      <c r="AI218" s="141"/>
      <c r="AJ218" s="152"/>
      <c r="AK218" s="152"/>
      <c r="AL218" s="152"/>
      <c r="AM218" s="142"/>
    </row>
    <row r="219" spans="1:39" ht="18" customHeight="1">
      <c r="A219" s="143"/>
      <c r="B219" s="144" t="s">
        <v>21</v>
      </c>
      <c r="C219" s="149" t="s">
        <v>246</v>
      </c>
      <c r="D219" s="71"/>
      <c r="E219" s="71"/>
      <c r="F219" s="71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50"/>
      <c r="R219" s="50"/>
      <c r="S219" s="50"/>
      <c r="T219" s="145"/>
      <c r="U219" s="145"/>
      <c r="V219" s="145"/>
      <c r="W219" s="145"/>
      <c r="X219" s="50"/>
      <c r="Y219" s="50"/>
      <c r="Z219" s="50"/>
      <c r="AA219" s="56"/>
      <c r="AB219" s="140"/>
      <c r="AC219" s="153" t="s">
        <v>31</v>
      </c>
      <c r="AD219" s="153" t="s">
        <v>32</v>
      </c>
      <c r="AE219" s="141"/>
      <c r="AF219" s="146"/>
      <c r="AG219" s="141"/>
      <c r="AH219" s="141"/>
      <c r="AI219" s="141"/>
      <c r="AJ219" s="141"/>
      <c r="AK219" s="141"/>
      <c r="AL219" s="141"/>
      <c r="AM219" s="156"/>
    </row>
    <row r="220" spans="1:39" ht="18" customHeight="1">
      <c r="A220" s="143"/>
      <c r="B220" s="155" t="s">
        <v>22</v>
      </c>
      <c r="C220" s="5" t="s">
        <v>210</v>
      </c>
      <c r="D220" s="145"/>
      <c r="E220" s="145"/>
      <c r="F220" s="145"/>
      <c r="G220" s="71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50"/>
      <c r="Y220" s="50"/>
      <c r="Z220" s="50"/>
      <c r="AA220" s="56"/>
      <c r="AB220" s="140"/>
      <c r="AC220" s="152" t="s">
        <v>33</v>
      </c>
      <c r="AD220" s="152" t="s">
        <v>34</v>
      </c>
      <c r="AE220" s="160"/>
      <c r="AF220" s="160"/>
      <c r="AG220" s="141"/>
      <c r="AH220" s="141"/>
      <c r="AI220" s="141"/>
      <c r="AJ220" s="141"/>
      <c r="AK220" s="141"/>
      <c r="AL220" s="141"/>
      <c r="AM220" s="142"/>
    </row>
    <row r="221" spans="1:39" ht="18" customHeight="1">
      <c r="A221" s="143"/>
      <c r="B221" s="157" t="s">
        <v>23</v>
      </c>
      <c r="C221" s="71" t="s">
        <v>217</v>
      </c>
      <c r="D221" s="71"/>
      <c r="E221" s="71"/>
      <c r="F221" s="71"/>
      <c r="G221" s="71"/>
      <c r="H221" s="71"/>
      <c r="I221" s="71"/>
      <c r="J221" s="71"/>
      <c r="K221" s="161"/>
      <c r="L221" s="71"/>
      <c r="M221" s="71"/>
      <c r="N221" s="71"/>
      <c r="O221" s="71"/>
      <c r="P221" s="71"/>
      <c r="Q221" s="71"/>
      <c r="R221" s="71"/>
      <c r="S221" s="71"/>
      <c r="T221" s="71"/>
      <c r="U221" s="50"/>
      <c r="V221" s="50"/>
      <c r="W221" s="50"/>
      <c r="X221" s="50"/>
      <c r="Y221" s="50"/>
      <c r="Z221" s="50"/>
      <c r="AA221" s="56"/>
      <c r="AB221" s="140"/>
      <c r="AC221" s="153" t="s">
        <v>16</v>
      </c>
      <c r="AD221" s="162" t="s">
        <v>35</v>
      </c>
      <c r="AE221" s="141"/>
      <c r="AF221" s="141"/>
      <c r="AG221" s="141"/>
      <c r="AH221" s="141"/>
      <c r="AI221" s="141"/>
      <c r="AJ221" s="141"/>
      <c r="AK221" s="141"/>
      <c r="AL221" s="141"/>
      <c r="AM221" s="142"/>
    </row>
    <row r="222" spans="1:39" ht="18" customHeight="1">
      <c r="A222" s="143"/>
      <c r="B222" s="157" t="s">
        <v>24</v>
      </c>
      <c r="C222" s="158" t="s">
        <v>211</v>
      </c>
      <c r="D222" s="71"/>
      <c r="E222" s="71"/>
      <c r="F222" s="71"/>
      <c r="G222" s="71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6"/>
      <c r="AB222" s="140"/>
      <c r="AC222" s="153" t="s">
        <v>36</v>
      </c>
      <c r="AD222" s="153" t="s">
        <v>37</v>
      </c>
      <c r="AE222" s="141"/>
      <c r="AF222" s="141"/>
      <c r="AG222" s="141"/>
      <c r="AH222" s="141"/>
      <c r="AI222" s="141"/>
      <c r="AJ222" s="141"/>
      <c r="AK222" s="141"/>
      <c r="AL222" s="141"/>
      <c r="AM222" s="142"/>
    </row>
    <row r="223" spans="1:39" ht="18" customHeight="1">
      <c r="A223" s="143"/>
      <c r="B223" s="157" t="s">
        <v>46</v>
      </c>
      <c r="C223" s="5" t="s">
        <v>213</v>
      </c>
      <c r="D223" s="71"/>
      <c r="E223" s="71"/>
      <c r="F223" s="71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145"/>
      <c r="U223" s="145"/>
      <c r="V223" s="145"/>
      <c r="W223" s="145"/>
      <c r="X223" s="50"/>
      <c r="Y223" s="50"/>
      <c r="Z223" s="50"/>
      <c r="AA223" s="56"/>
      <c r="AB223" s="140"/>
      <c r="AC223" s="153" t="s">
        <v>38</v>
      </c>
      <c r="AD223" s="153" t="s">
        <v>39</v>
      </c>
      <c r="AE223" s="141"/>
      <c r="AF223" s="146"/>
      <c r="AG223" s="141"/>
      <c r="AH223" s="141"/>
      <c r="AI223" s="141"/>
      <c r="AJ223" s="141"/>
      <c r="AK223" s="141"/>
      <c r="AL223" s="141"/>
      <c r="AM223" s="142"/>
    </row>
    <row r="224" spans="1:39" ht="18" customHeight="1">
      <c r="A224" s="143"/>
      <c r="B224" s="157" t="s">
        <v>47</v>
      </c>
      <c r="C224" s="5" t="s">
        <v>237</v>
      </c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145"/>
      <c r="U224" s="145"/>
      <c r="V224" s="145"/>
      <c r="W224" s="145"/>
      <c r="X224" s="50"/>
      <c r="Y224" s="50"/>
      <c r="Z224" s="50"/>
      <c r="AA224" s="56"/>
      <c r="AB224" s="140"/>
      <c r="AC224" s="152" t="s">
        <v>40</v>
      </c>
      <c r="AD224" s="152" t="s">
        <v>41</v>
      </c>
      <c r="AE224" s="141"/>
      <c r="AF224" s="146"/>
      <c r="AG224" s="141"/>
      <c r="AH224" s="141"/>
      <c r="AI224" s="141"/>
      <c r="AJ224" s="141"/>
      <c r="AK224" s="141"/>
      <c r="AL224" s="141"/>
      <c r="AM224" s="142"/>
    </row>
    <row r="225" spans="1:39" ht="18" customHeight="1">
      <c r="A225" s="143"/>
      <c r="B225" s="144" t="s">
        <v>48</v>
      </c>
      <c r="C225" s="294" t="s">
        <v>236</v>
      </c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145"/>
      <c r="U225" s="145"/>
      <c r="V225" s="145"/>
      <c r="W225" s="145"/>
      <c r="X225" s="50"/>
      <c r="Y225" s="50"/>
      <c r="Z225" s="50"/>
      <c r="AA225" s="56"/>
      <c r="AB225" s="140"/>
      <c r="AC225" s="152"/>
      <c r="AD225" s="152"/>
      <c r="AE225" s="141"/>
      <c r="AF225" s="146"/>
      <c r="AG225" s="141"/>
      <c r="AH225" s="141"/>
      <c r="AI225" s="141"/>
      <c r="AJ225" s="141"/>
      <c r="AK225" s="141"/>
      <c r="AL225" s="141"/>
      <c r="AM225" s="142"/>
    </row>
    <row r="226" spans="1:39" ht="18" customHeight="1">
      <c r="A226" s="143"/>
      <c r="B226" s="144" t="s">
        <v>49</v>
      </c>
      <c r="C226" s="71" t="s">
        <v>245</v>
      </c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145"/>
      <c r="U226" s="145"/>
      <c r="V226" s="145"/>
      <c r="W226" s="145"/>
      <c r="X226" s="50"/>
      <c r="Y226" s="50"/>
      <c r="Z226" s="50"/>
      <c r="AA226" s="56"/>
      <c r="AB226" s="140"/>
      <c r="AC226" s="163"/>
      <c r="AD226" s="152" t="s">
        <v>64</v>
      </c>
      <c r="AE226" s="164"/>
      <c r="AF226" s="146"/>
      <c r="AG226" s="141"/>
      <c r="AH226" s="141"/>
      <c r="AI226" s="146"/>
      <c r="AJ226" s="141"/>
      <c r="AK226" s="141"/>
      <c r="AL226" s="141"/>
      <c r="AM226" s="142"/>
    </row>
    <row r="227" spans="1:39" ht="18" customHeight="1" thickBot="1">
      <c r="A227" s="165"/>
      <c r="B227" s="295"/>
      <c r="C227" s="65"/>
      <c r="D227" s="65"/>
      <c r="E227" s="166"/>
      <c r="F227" s="166"/>
      <c r="G227" s="166"/>
      <c r="H227" s="166"/>
      <c r="I227" s="166"/>
      <c r="J227" s="166"/>
      <c r="K227" s="65"/>
      <c r="L227" s="65"/>
      <c r="M227" s="65"/>
      <c r="N227" s="65"/>
      <c r="O227" s="65"/>
      <c r="P227" s="65"/>
      <c r="Q227" s="65"/>
      <c r="R227" s="65"/>
      <c r="S227" s="65"/>
      <c r="T227" s="167"/>
      <c r="U227" s="65"/>
      <c r="V227" s="65"/>
      <c r="W227" s="65"/>
      <c r="X227" s="65"/>
      <c r="Y227" s="65"/>
      <c r="Z227" s="65"/>
      <c r="AA227" s="168"/>
      <c r="AB227" s="402" t="s">
        <v>58</v>
      </c>
      <c r="AC227" s="319"/>
      <c r="AD227" s="403"/>
      <c r="AE227" s="403"/>
      <c r="AF227" s="403"/>
      <c r="AG227" s="403"/>
      <c r="AH227" s="403"/>
      <c r="AI227" s="403"/>
      <c r="AJ227" s="403"/>
      <c r="AK227" s="403"/>
      <c r="AL227" s="403"/>
      <c r="AM227" s="404"/>
    </row>
    <row r="228" spans="1:39" ht="18" customHeight="1">
      <c r="A228" s="358"/>
      <c r="B228" s="359"/>
      <c r="C228" s="360"/>
      <c r="D228" s="443" t="s">
        <v>239</v>
      </c>
      <c r="E228" s="444"/>
      <c r="F228" s="444"/>
      <c r="G228" s="444"/>
      <c r="H228" s="444"/>
      <c r="I228" s="444"/>
      <c r="J228" s="444"/>
      <c r="K228" s="444"/>
      <c r="L228" s="444"/>
      <c r="M228" s="444"/>
      <c r="N228" s="444"/>
      <c r="O228" s="444"/>
      <c r="P228" s="444"/>
      <c r="Q228" s="444"/>
      <c r="R228" s="444"/>
      <c r="S228" s="444"/>
      <c r="T228" s="444"/>
      <c r="U228" s="444"/>
      <c r="V228" s="444"/>
      <c r="W228" s="444"/>
      <c r="X228" s="444"/>
      <c r="Y228" s="444"/>
      <c r="Z228" s="444"/>
      <c r="AA228" s="445"/>
      <c r="AB228" s="384" t="s">
        <v>0</v>
      </c>
      <c r="AC228" s="385"/>
      <c r="AD228" s="385"/>
      <c r="AE228" s="385"/>
      <c r="AF228" s="385"/>
      <c r="AG228" s="385"/>
      <c r="AH228" s="385"/>
      <c r="AI228" s="385"/>
      <c r="AJ228" s="385"/>
      <c r="AK228" s="385"/>
      <c r="AL228" s="385"/>
      <c r="AM228" s="386"/>
    </row>
    <row r="229" spans="1:39" ht="18" customHeight="1">
      <c r="A229" s="334" t="s">
        <v>139</v>
      </c>
      <c r="B229" s="335"/>
      <c r="C229" s="336"/>
      <c r="D229" s="446"/>
      <c r="E229" s="447"/>
      <c r="F229" s="447"/>
      <c r="G229" s="447"/>
      <c r="H229" s="447"/>
      <c r="I229" s="447"/>
      <c r="J229" s="447"/>
      <c r="K229" s="447"/>
      <c r="L229" s="447"/>
      <c r="M229" s="447"/>
      <c r="N229" s="447"/>
      <c r="O229" s="447"/>
      <c r="P229" s="447"/>
      <c r="Q229" s="447"/>
      <c r="R229" s="447"/>
      <c r="S229" s="447"/>
      <c r="T229" s="447"/>
      <c r="U229" s="447"/>
      <c r="V229" s="447"/>
      <c r="W229" s="447"/>
      <c r="X229" s="447"/>
      <c r="Y229" s="447"/>
      <c r="Z229" s="447"/>
      <c r="AA229" s="448"/>
      <c r="AB229" s="44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6"/>
    </row>
    <row r="230" spans="1:39" ht="18" customHeight="1">
      <c r="A230" s="311" t="s">
        <v>91</v>
      </c>
      <c r="B230" s="312"/>
      <c r="C230" s="313"/>
      <c r="D230" s="149" t="s">
        <v>212</v>
      </c>
      <c r="E230" s="291"/>
      <c r="F230" s="291"/>
      <c r="G230" s="291"/>
      <c r="H230" s="291"/>
      <c r="I230" s="58" t="s">
        <v>197</v>
      </c>
      <c r="J230" s="50"/>
      <c r="K230" s="48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7"/>
      <c r="W230" s="47"/>
      <c r="X230" s="50"/>
      <c r="Y230" s="47"/>
      <c r="Z230" s="47"/>
      <c r="AA230" s="47"/>
      <c r="AB230" s="51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3"/>
    </row>
    <row r="231" spans="1:39" ht="18" customHeight="1">
      <c r="A231" s="311" t="s">
        <v>92</v>
      </c>
      <c r="B231" s="312"/>
      <c r="C231" s="313"/>
      <c r="D231" s="47" t="s">
        <v>72</v>
      </c>
      <c r="E231" s="48"/>
      <c r="F231" s="48"/>
      <c r="G231" s="48"/>
      <c r="H231" s="48"/>
      <c r="I231" s="49" t="s">
        <v>140</v>
      </c>
      <c r="J231" s="50"/>
      <c r="K231" s="48"/>
      <c r="L231" s="49"/>
      <c r="M231" s="45"/>
      <c r="N231" s="48"/>
      <c r="O231" s="49"/>
      <c r="P231" s="49"/>
      <c r="Q231" s="49"/>
      <c r="R231" s="49"/>
      <c r="S231" s="49"/>
      <c r="T231" s="49"/>
      <c r="U231" s="49"/>
      <c r="V231" s="47"/>
      <c r="W231" s="47"/>
      <c r="X231" s="50"/>
      <c r="Y231" s="54"/>
      <c r="Z231" s="54"/>
      <c r="AA231" s="54"/>
      <c r="AB231" s="51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3"/>
    </row>
    <row r="232" spans="1:39" ht="18" customHeight="1">
      <c r="A232" s="311" t="s">
        <v>93</v>
      </c>
      <c r="B232" s="312"/>
      <c r="C232" s="313"/>
      <c r="D232" s="47" t="s">
        <v>71</v>
      </c>
      <c r="E232" s="48"/>
      <c r="F232" s="48"/>
      <c r="G232" s="47"/>
      <c r="H232" s="47"/>
      <c r="I232" s="49" t="s">
        <v>151</v>
      </c>
      <c r="J232" s="50"/>
      <c r="K232" s="49"/>
      <c r="L232" s="49"/>
      <c r="M232" s="49"/>
      <c r="N232" s="48"/>
      <c r="O232" s="49"/>
      <c r="P232" s="49"/>
      <c r="Q232" s="49"/>
      <c r="R232" s="49"/>
      <c r="S232" s="49"/>
      <c r="T232" s="49"/>
      <c r="U232" s="49"/>
      <c r="V232" s="47"/>
      <c r="W232" s="47"/>
      <c r="X232" s="50"/>
      <c r="Y232" s="54"/>
      <c r="Z232" s="54"/>
      <c r="AA232" s="54"/>
      <c r="AB232" s="55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6"/>
    </row>
    <row r="233" spans="1:39" ht="18" customHeight="1">
      <c r="A233" s="311"/>
      <c r="B233" s="312"/>
      <c r="C233" s="313"/>
      <c r="D233" s="47" t="s">
        <v>1</v>
      </c>
      <c r="E233" s="47"/>
      <c r="F233" s="47"/>
      <c r="G233" s="47"/>
      <c r="H233" s="47"/>
      <c r="I233" s="58" t="s">
        <v>94</v>
      </c>
      <c r="J233" s="50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7"/>
      <c r="W233" s="47"/>
      <c r="X233" s="50"/>
      <c r="Y233" s="47"/>
      <c r="Z233" s="47"/>
      <c r="AA233" s="47"/>
      <c r="AB233" s="55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6"/>
    </row>
    <row r="234" spans="1:39" ht="18" customHeight="1">
      <c r="A234" s="311" t="s">
        <v>141</v>
      </c>
      <c r="B234" s="312"/>
      <c r="C234" s="313"/>
      <c r="D234" s="59" t="s">
        <v>3</v>
      </c>
      <c r="E234" s="47"/>
      <c r="F234" s="47"/>
      <c r="G234" s="47"/>
      <c r="H234" s="47"/>
      <c r="I234" s="58"/>
      <c r="J234" s="50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7"/>
      <c r="W234" s="47"/>
      <c r="X234" s="50"/>
      <c r="Y234" s="47"/>
      <c r="Z234" s="47"/>
      <c r="AA234" s="47"/>
      <c r="AB234" s="55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6"/>
    </row>
    <row r="235" spans="1:39" ht="18" customHeight="1">
      <c r="A235" s="334" t="s">
        <v>177</v>
      </c>
      <c r="B235" s="335"/>
      <c r="C235" s="336"/>
      <c r="D235" s="59"/>
      <c r="E235" s="47"/>
      <c r="F235" s="47"/>
      <c r="G235" s="47"/>
      <c r="H235" s="47"/>
      <c r="I235" s="58" t="s">
        <v>182</v>
      </c>
      <c r="J235" s="50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7"/>
      <c r="W235" s="47"/>
      <c r="X235" s="50"/>
      <c r="Y235" s="47"/>
      <c r="Z235" s="47"/>
      <c r="AA235" s="47"/>
      <c r="AB235" s="431" t="s">
        <v>2</v>
      </c>
      <c r="AC235" s="432"/>
      <c r="AD235" s="432"/>
      <c r="AE235" s="432"/>
      <c r="AF235" s="432"/>
      <c r="AG235" s="432"/>
      <c r="AH235" s="432"/>
      <c r="AI235" s="432"/>
      <c r="AJ235" s="432"/>
      <c r="AK235" s="432"/>
      <c r="AL235" s="432"/>
      <c r="AM235" s="433"/>
    </row>
    <row r="236" spans="1:39" ht="18" customHeight="1">
      <c r="A236" s="311" t="s">
        <v>178</v>
      </c>
      <c r="B236" s="312"/>
      <c r="C236" s="313"/>
      <c r="D236" s="59"/>
      <c r="E236" s="47"/>
      <c r="F236" s="47"/>
      <c r="G236" s="47"/>
      <c r="H236" s="47"/>
      <c r="I236" s="58"/>
      <c r="J236" s="50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7"/>
      <c r="W236" s="47"/>
      <c r="X236" s="50"/>
      <c r="Y236" s="47"/>
      <c r="Z236" s="47"/>
      <c r="AA236" s="47"/>
      <c r="AB236" s="431" t="s">
        <v>4</v>
      </c>
      <c r="AC236" s="432"/>
      <c r="AD236" s="432"/>
      <c r="AE236" s="432"/>
      <c r="AF236" s="432"/>
      <c r="AG236" s="432"/>
      <c r="AH236" s="432"/>
      <c r="AI236" s="432"/>
      <c r="AJ236" s="432"/>
      <c r="AK236" s="432"/>
      <c r="AL236" s="432"/>
      <c r="AM236" s="433"/>
    </row>
    <row r="237" spans="1:39" ht="18" customHeight="1">
      <c r="A237" s="311" t="s">
        <v>152</v>
      </c>
      <c r="B237" s="430"/>
      <c r="C237" s="313"/>
      <c r="D237" s="59"/>
      <c r="E237" s="47"/>
      <c r="F237" s="47"/>
      <c r="G237" s="47"/>
      <c r="H237" s="47"/>
      <c r="I237" s="49"/>
      <c r="J237" s="50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7"/>
      <c r="W237" s="47"/>
      <c r="X237" s="50"/>
      <c r="Y237" s="47"/>
      <c r="Z237" s="47"/>
      <c r="AA237" s="47"/>
      <c r="AB237" s="55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6"/>
    </row>
    <row r="238" spans="1:39" ht="18" customHeight="1" thickBot="1">
      <c r="A238" s="366"/>
      <c r="B238" s="367"/>
      <c r="C238" s="368"/>
      <c r="D238" s="64"/>
      <c r="E238" s="65"/>
      <c r="F238" s="65"/>
      <c r="G238" s="65"/>
      <c r="H238" s="65"/>
      <c r="I238" s="65"/>
      <c r="J238" s="65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7"/>
      <c r="W238" s="67"/>
      <c r="X238" s="65"/>
      <c r="Y238" s="63"/>
      <c r="Z238" s="63"/>
      <c r="AA238" s="63"/>
      <c r="AB238" s="450"/>
      <c r="AC238" s="451"/>
      <c r="AD238" s="451"/>
      <c r="AE238" s="451"/>
      <c r="AF238" s="451"/>
      <c r="AG238" s="451"/>
      <c r="AH238" s="451"/>
      <c r="AI238" s="451"/>
      <c r="AJ238" s="451"/>
      <c r="AK238" s="451"/>
      <c r="AL238" s="451"/>
      <c r="AM238" s="452"/>
    </row>
    <row r="239" spans="1:39" ht="18" customHeight="1" thickBo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</row>
    <row r="240" spans="1:39" s="164" customFormat="1" ht="18" customHeight="1">
      <c r="A240" s="331" t="s">
        <v>43</v>
      </c>
      <c r="B240" s="314" t="s">
        <v>6</v>
      </c>
      <c r="C240" s="315"/>
      <c r="D240" s="437" t="s">
        <v>7</v>
      </c>
      <c r="E240" s="315"/>
      <c r="F240" s="438"/>
      <c r="G240" s="442" t="s">
        <v>8</v>
      </c>
      <c r="H240" s="370"/>
      <c r="I240" s="370"/>
      <c r="J240" s="370"/>
      <c r="K240" s="370"/>
      <c r="L240" s="369" t="s">
        <v>53</v>
      </c>
      <c r="M240" s="370"/>
      <c r="N240" s="370"/>
      <c r="O240" s="370"/>
      <c r="P240" s="370"/>
      <c r="Q240" s="370"/>
      <c r="R240" s="370"/>
      <c r="S240" s="370"/>
      <c r="T240" s="370"/>
      <c r="U240" s="370"/>
      <c r="V240" s="370"/>
      <c r="W240" s="370"/>
      <c r="X240" s="370"/>
      <c r="Y240" s="370"/>
      <c r="Z240" s="370"/>
      <c r="AA240" s="370"/>
      <c r="AB240" s="370"/>
      <c r="AC240" s="370"/>
      <c r="AD240" s="370"/>
      <c r="AE240" s="370"/>
      <c r="AF240" s="370"/>
      <c r="AG240" s="370"/>
      <c r="AH240" s="370"/>
      <c r="AI240" s="370"/>
      <c r="AJ240" s="370"/>
      <c r="AK240" s="370"/>
      <c r="AL240" s="370"/>
      <c r="AM240" s="371"/>
    </row>
    <row r="241" spans="1:39" s="164" customFormat="1" ht="18" customHeight="1">
      <c r="A241" s="332"/>
      <c r="B241" s="316"/>
      <c r="C241" s="317"/>
      <c r="D241" s="439"/>
      <c r="E241" s="317"/>
      <c r="F241" s="440"/>
      <c r="G241" s="372" t="s">
        <v>10</v>
      </c>
      <c r="H241" s="339" t="s">
        <v>11</v>
      </c>
      <c r="I241" s="339"/>
      <c r="J241" s="339"/>
      <c r="K241" s="320"/>
      <c r="L241" s="379" t="s">
        <v>203</v>
      </c>
      <c r="M241" s="339"/>
      <c r="N241" s="339"/>
      <c r="O241" s="380"/>
      <c r="P241" s="379" t="s">
        <v>204</v>
      </c>
      <c r="Q241" s="339"/>
      <c r="R241" s="339"/>
      <c r="S241" s="380"/>
      <c r="T241" s="379" t="s">
        <v>205</v>
      </c>
      <c r="U241" s="339"/>
      <c r="V241" s="339"/>
      <c r="W241" s="380"/>
      <c r="X241" s="387" t="s">
        <v>206</v>
      </c>
      <c r="Y241" s="388"/>
      <c r="Z241" s="388"/>
      <c r="AA241" s="389"/>
      <c r="AB241" s="387" t="s">
        <v>207</v>
      </c>
      <c r="AC241" s="388"/>
      <c r="AD241" s="388"/>
      <c r="AE241" s="389"/>
      <c r="AF241" s="387" t="s">
        <v>208</v>
      </c>
      <c r="AG241" s="388"/>
      <c r="AH241" s="388"/>
      <c r="AI241" s="389"/>
      <c r="AJ241" s="387" t="s">
        <v>209</v>
      </c>
      <c r="AK241" s="388"/>
      <c r="AL241" s="388"/>
      <c r="AM241" s="389"/>
    </row>
    <row r="242" spans="1:39" s="164" customFormat="1" ht="18" customHeight="1">
      <c r="A242" s="332"/>
      <c r="B242" s="316"/>
      <c r="C242" s="317"/>
      <c r="D242" s="356" t="s">
        <v>12</v>
      </c>
      <c r="E242" s="434" t="s">
        <v>13</v>
      </c>
      <c r="F242" s="337" t="s">
        <v>65</v>
      </c>
      <c r="G242" s="391"/>
      <c r="H242" s="339" t="s">
        <v>14</v>
      </c>
      <c r="I242" s="339" t="s">
        <v>15</v>
      </c>
      <c r="J242" s="339" t="s">
        <v>16</v>
      </c>
      <c r="K242" s="320" t="s">
        <v>59</v>
      </c>
      <c r="L242" s="387" t="s">
        <v>231</v>
      </c>
      <c r="M242" s="388"/>
      <c r="N242" s="388"/>
      <c r="O242" s="388"/>
      <c r="P242" s="388"/>
      <c r="Q242" s="388"/>
      <c r="R242" s="388"/>
      <c r="S242" s="388"/>
      <c r="T242" s="388"/>
      <c r="U242" s="388"/>
      <c r="V242" s="388"/>
      <c r="W242" s="388"/>
      <c r="X242" s="388"/>
      <c r="Y242" s="388"/>
      <c r="Z242" s="388"/>
      <c r="AA242" s="388"/>
      <c r="AB242" s="388"/>
      <c r="AC242" s="388"/>
      <c r="AD242" s="388"/>
      <c r="AE242" s="388"/>
      <c r="AF242" s="388"/>
      <c r="AG242" s="388"/>
      <c r="AH242" s="388"/>
      <c r="AI242" s="388"/>
      <c r="AJ242" s="388"/>
      <c r="AK242" s="388"/>
      <c r="AL242" s="388"/>
      <c r="AM242" s="389"/>
    </row>
    <row r="243" spans="1:39" s="164" customFormat="1" ht="18" customHeight="1">
      <c r="A243" s="332"/>
      <c r="B243" s="316"/>
      <c r="C243" s="317"/>
      <c r="D243" s="356"/>
      <c r="E243" s="435"/>
      <c r="F243" s="354"/>
      <c r="G243" s="391"/>
      <c r="H243" s="339"/>
      <c r="I243" s="339"/>
      <c r="J243" s="339"/>
      <c r="K243" s="320"/>
      <c r="L243" s="372" t="s">
        <v>14</v>
      </c>
      <c r="M243" s="341" t="s">
        <v>15</v>
      </c>
      <c r="N243" s="376" t="s">
        <v>17</v>
      </c>
      <c r="O243" s="337" t="s">
        <v>63</v>
      </c>
      <c r="P243" s="372" t="s">
        <v>14</v>
      </c>
      <c r="Q243" s="341" t="s">
        <v>15</v>
      </c>
      <c r="R243" s="376" t="s">
        <v>17</v>
      </c>
      <c r="S243" s="337" t="s">
        <v>63</v>
      </c>
      <c r="T243" s="372" t="s">
        <v>14</v>
      </c>
      <c r="U243" s="341" t="s">
        <v>15</v>
      </c>
      <c r="V243" s="376" t="s">
        <v>17</v>
      </c>
      <c r="W243" s="337" t="s">
        <v>63</v>
      </c>
      <c r="X243" s="372" t="s">
        <v>14</v>
      </c>
      <c r="Y243" s="341" t="s">
        <v>15</v>
      </c>
      <c r="Z243" s="376" t="s">
        <v>17</v>
      </c>
      <c r="AA243" s="337" t="s">
        <v>63</v>
      </c>
      <c r="AB243" s="372" t="s">
        <v>14</v>
      </c>
      <c r="AC243" s="341" t="s">
        <v>15</v>
      </c>
      <c r="AD243" s="376" t="s">
        <v>17</v>
      </c>
      <c r="AE243" s="337" t="s">
        <v>63</v>
      </c>
      <c r="AF243" s="372" t="s">
        <v>14</v>
      </c>
      <c r="AG243" s="341" t="s">
        <v>15</v>
      </c>
      <c r="AH243" s="376" t="s">
        <v>17</v>
      </c>
      <c r="AI243" s="337" t="s">
        <v>63</v>
      </c>
      <c r="AJ243" s="372" t="s">
        <v>14</v>
      </c>
      <c r="AK243" s="341" t="s">
        <v>15</v>
      </c>
      <c r="AL243" s="376" t="s">
        <v>17</v>
      </c>
      <c r="AM243" s="337" t="s">
        <v>63</v>
      </c>
    </row>
    <row r="244" spans="1:39" s="164" customFormat="1" ht="18" customHeight="1" thickBot="1">
      <c r="A244" s="333"/>
      <c r="B244" s="318"/>
      <c r="C244" s="319"/>
      <c r="D244" s="357"/>
      <c r="E244" s="436"/>
      <c r="F244" s="338"/>
      <c r="G244" s="350"/>
      <c r="H244" s="340"/>
      <c r="I244" s="340"/>
      <c r="J244" s="340"/>
      <c r="K244" s="321"/>
      <c r="L244" s="350"/>
      <c r="M244" s="342"/>
      <c r="N244" s="377"/>
      <c r="O244" s="338"/>
      <c r="P244" s="350"/>
      <c r="Q244" s="342"/>
      <c r="R244" s="377"/>
      <c r="S244" s="338"/>
      <c r="T244" s="350"/>
      <c r="U244" s="342"/>
      <c r="V244" s="377"/>
      <c r="W244" s="338"/>
      <c r="X244" s="350"/>
      <c r="Y244" s="342"/>
      <c r="Z244" s="377"/>
      <c r="AA244" s="338"/>
      <c r="AB244" s="350"/>
      <c r="AC244" s="342"/>
      <c r="AD244" s="377"/>
      <c r="AE244" s="338"/>
      <c r="AF244" s="350"/>
      <c r="AG244" s="342"/>
      <c r="AH244" s="377"/>
      <c r="AI244" s="338"/>
      <c r="AJ244" s="350"/>
      <c r="AK244" s="342"/>
      <c r="AL244" s="377"/>
      <c r="AM244" s="338"/>
    </row>
    <row r="245" spans="1:39" s="71" customFormat="1" ht="18" customHeight="1" thickBot="1">
      <c r="A245" s="69" t="s">
        <v>86</v>
      </c>
      <c r="B245" s="330" t="s">
        <v>60</v>
      </c>
      <c r="C245" s="330"/>
      <c r="D245" s="390"/>
      <c r="E245" s="390"/>
      <c r="F245" s="57"/>
      <c r="G245" s="57"/>
      <c r="H245" s="390"/>
      <c r="I245" s="390"/>
      <c r="J245" s="390"/>
      <c r="K245" s="390"/>
      <c r="L245" s="390"/>
      <c r="M245" s="390"/>
      <c r="N245" s="390"/>
      <c r="O245" s="390"/>
      <c r="P245" s="390"/>
      <c r="Q245" s="390"/>
      <c r="R245" s="390"/>
      <c r="S245" s="390"/>
      <c r="T245" s="390"/>
      <c r="U245" s="390"/>
      <c r="V245" s="390"/>
      <c r="W245" s="390"/>
      <c r="X245" s="390"/>
      <c r="Y245" s="390"/>
      <c r="Z245" s="390"/>
      <c r="AA245" s="390"/>
      <c r="AB245" s="390"/>
      <c r="AC245" s="390"/>
      <c r="AD245" s="390"/>
      <c r="AE245" s="390"/>
      <c r="AF245" s="390"/>
      <c r="AG245" s="390"/>
      <c r="AH245" s="390"/>
      <c r="AI245" s="390"/>
      <c r="AJ245" s="390"/>
      <c r="AK245" s="390"/>
      <c r="AL245" s="390"/>
      <c r="AM245" s="429"/>
    </row>
    <row r="246" spans="1:39" s="71" customFormat="1" ht="18" customHeight="1">
      <c r="A246" s="201" t="s">
        <v>20</v>
      </c>
      <c r="B246" s="270" t="s">
        <v>149</v>
      </c>
      <c r="C246" s="271"/>
      <c r="D246" s="272">
        <v>1</v>
      </c>
      <c r="E246" s="212">
        <v>2</v>
      </c>
      <c r="F246" s="172">
        <v>5</v>
      </c>
      <c r="G246" s="184">
        <f aca="true" t="shared" si="21" ref="G246:G256">SUM(H246:K246)</f>
        <v>60</v>
      </c>
      <c r="H246" s="16">
        <f>IF(SUM(L246+P246+T246+X246+AB246+AF246+AJ246)=0,"",SUM(L246+P246+T246+X246+AB246+AF246+AJ246))</f>
        <v>30</v>
      </c>
      <c r="I246" s="16">
        <f>IF(SUM(M246+Q246+U246+Y246+AC246+AG246+AK246)=0,"",SUM(M246+Q246+U246+Y246+AC246+AG246+AK246))</f>
      </c>
      <c r="J246" s="16">
        <f>IF(SUM(N246+R246+V246+Z246+AD246+AH246+AL246)=0,"",SUM(N246+R246+V246+Z246+AD246+AH246+AL246))</f>
        <v>15</v>
      </c>
      <c r="K246" s="16">
        <f>IF(SUM(O246+S246+W246+AA246+AE246+AI246+AM246)=0,"",SUM(O246+S246+W246+AA246+AE246+AI246+AM246))</f>
        <v>15</v>
      </c>
      <c r="L246" s="250"/>
      <c r="M246" s="273"/>
      <c r="N246" s="273"/>
      <c r="O246" s="251"/>
      <c r="P246" s="274"/>
      <c r="Q246" s="273"/>
      <c r="R246" s="273"/>
      <c r="S246" s="251"/>
      <c r="T246" s="274"/>
      <c r="U246" s="273"/>
      <c r="V246" s="273"/>
      <c r="W246" s="251"/>
      <c r="X246" s="184"/>
      <c r="Y246" s="16"/>
      <c r="Z246" s="16"/>
      <c r="AA246" s="182"/>
      <c r="AB246" s="215">
        <v>30</v>
      </c>
      <c r="AC246" s="16"/>
      <c r="AD246" s="16">
        <v>15</v>
      </c>
      <c r="AE246" s="182"/>
      <c r="AF246" s="184"/>
      <c r="AG246" s="16"/>
      <c r="AH246" s="16"/>
      <c r="AI246" s="182">
        <v>15</v>
      </c>
      <c r="AJ246" s="184"/>
      <c r="AK246" s="16"/>
      <c r="AL246" s="16"/>
      <c r="AM246" s="182"/>
    </row>
    <row r="247" spans="1:39" s="71" customFormat="1" ht="18" customHeight="1">
      <c r="A247" s="180" t="s">
        <v>21</v>
      </c>
      <c r="B247" s="275" t="s">
        <v>103</v>
      </c>
      <c r="C247" s="102"/>
      <c r="D247" s="185"/>
      <c r="E247" s="186">
        <v>3</v>
      </c>
      <c r="F247" s="172">
        <v>4</v>
      </c>
      <c r="G247" s="184">
        <f t="shared" si="21"/>
        <v>45</v>
      </c>
      <c r="H247" s="16">
        <f aca="true" t="shared" si="22" ref="H247:H256">IF(SUM(L247+P247+T247+X247+AB247+AF247+AJ247)=0,"",SUM(L247+P247+T247+X247+AB247+AF247+AJ247))</f>
        <v>15</v>
      </c>
      <c r="I247" s="16">
        <f aca="true" t="shared" si="23" ref="I247:I256">IF(SUM(M247+Q247+U247+Y247+AC247+AG247+AK247)=0,"",SUM(M247+Q247+U247+Y247+AC247+AG247+AK247))</f>
      </c>
      <c r="J247" s="16">
        <f aca="true" t="shared" si="24" ref="J247:J256">IF(SUM(N247+R247+V247+Z247+AD247+AH247+AL247)=0,"",SUM(N247+R247+V247+Z247+AD247+AH247+AL247))</f>
        <v>15</v>
      </c>
      <c r="K247" s="16">
        <f aca="true" t="shared" si="25" ref="K247:K256">IF(SUM(O247+S247+W247+AA247+AE247+AI247+AM247)=0,"",SUM(O247+S247+W247+AA247+AE247+AI247+AM247))</f>
        <v>15</v>
      </c>
      <c r="L247" s="181"/>
      <c r="M247" s="16"/>
      <c r="N247" s="16"/>
      <c r="O247" s="182"/>
      <c r="P247" s="184"/>
      <c r="Q247" s="16"/>
      <c r="R247" s="16"/>
      <c r="S247" s="182"/>
      <c r="T247" s="184"/>
      <c r="U247" s="16"/>
      <c r="V247" s="16"/>
      <c r="W247" s="182"/>
      <c r="X247" s="184"/>
      <c r="Y247" s="16"/>
      <c r="Z247" s="16"/>
      <c r="AA247" s="182"/>
      <c r="AB247" s="184"/>
      <c r="AC247" s="16"/>
      <c r="AD247" s="16"/>
      <c r="AE247" s="182"/>
      <c r="AF247" s="184">
        <v>15</v>
      </c>
      <c r="AG247" s="16"/>
      <c r="AH247" s="16">
        <v>15</v>
      </c>
      <c r="AI247" s="182"/>
      <c r="AJ247" s="184"/>
      <c r="AK247" s="16"/>
      <c r="AL247" s="16"/>
      <c r="AM247" s="182">
        <v>15</v>
      </c>
    </row>
    <row r="248" spans="1:39" s="71" customFormat="1" ht="18" customHeight="1">
      <c r="A248" s="201" t="s">
        <v>22</v>
      </c>
      <c r="B248" s="275" t="s">
        <v>104</v>
      </c>
      <c r="C248" s="276"/>
      <c r="D248" s="253">
        <v>1</v>
      </c>
      <c r="E248" s="249">
        <v>2</v>
      </c>
      <c r="F248" s="172">
        <v>4</v>
      </c>
      <c r="G248" s="184">
        <f t="shared" si="21"/>
        <v>60</v>
      </c>
      <c r="H248" s="16">
        <f t="shared" si="22"/>
        <v>30</v>
      </c>
      <c r="I248" s="16">
        <f t="shared" si="23"/>
      </c>
      <c r="J248" s="16">
        <f t="shared" si="24"/>
        <v>15</v>
      </c>
      <c r="K248" s="16">
        <f t="shared" si="25"/>
        <v>15</v>
      </c>
      <c r="L248" s="250"/>
      <c r="M248" s="16"/>
      <c r="N248" s="16"/>
      <c r="O248" s="251"/>
      <c r="P248" s="184"/>
      <c r="Q248" s="16"/>
      <c r="R248" s="16"/>
      <c r="S248" s="251"/>
      <c r="T248" s="184"/>
      <c r="U248" s="16"/>
      <c r="V248" s="16"/>
      <c r="W248" s="251"/>
      <c r="X248" s="184"/>
      <c r="Y248" s="16"/>
      <c r="Z248" s="16"/>
      <c r="AA248" s="251"/>
      <c r="AB248" s="198"/>
      <c r="AC248" s="16"/>
      <c r="AD248" s="16"/>
      <c r="AE248" s="251"/>
      <c r="AF248" s="215">
        <v>30</v>
      </c>
      <c r="AG248" s="16"/>
      <c r="AH248" s="16"/>
      <c r="AI248" s="251"/>
      <c r="AJ248" s="184"/>
      <c r="AK248" s="16"/>
      <c r="AL248" s="16">
        <v>15</v>
      </c>
      <c r="AM248" s="251">
        <v>15</v>
      </c>
    </row>
    <row r="249" spans="1:39" s="71" customFormat="1" ht="18" customHeight="1">
      <c r="A249" s="180" t="s">
        <v>23</v>
      </c>
      <c r="B249" s="289" t="s">
        <v>105</v>
      </c>
      <c r="C249" s="277"/>
      <c r="D249" s="253"/>
      <c r="E249" s="212">
        <v>3</v>
      </c>
      <c r="F249" s="172">
        <v>3</v>
      </c>
      <c r="G249" s="184">
        <f t="shared" si="21"/>
        <v>60</v>
      </c>
      <c r="H249" s="16">
        <f t="shared" si="22"/>
        <v>30</v>
      </c>
      <c r="I249" s="16">
        <f t="shared" si="23"/>
        <v>15</v>
      </c>
      <c r="J249" s="16">
        <f t="shared" si="24"/>
      </c>
      <c r="K249" s="16">
        <f t="shared" si="25"/>
        <v>15</v>
      </c>
      <c r="L249" s="181"/>
      <c r="M249" s="16"/>
      <c r="N249" s="16"/>
      <c r="O249" s="182"/>
      <c r="P249" s="184"/>
      <c r="Q249" s="16"/>
      <c r="R249" s="16"/>
      <c r="S249" s="182"/>
      <c r="T249" s="184"/>
      <c r="U249" s="16"/>
      <c r="V249" s="16"/>
      <c r="W249" s="182"/>
      <c r="X249" s="184"/>
      <c r="Y249" s="16"/>
      <c r="Z249" s="16"/>
      <c r="AA249" s="182"/>
      <c r="AB249" s="184"/>
      <c r="AC249" s="16"/>
      <c r="AD249" s="16"/>
      <c r="AE249" s="182"/>
      <c r="AF249" s="184">
        <v>30</v>
      </c>
      <c r="AG249" s="16"/>
      <c r="AH249" s="16"/>
      <c r="AI249" s="182"/>
      <c r="AJ249" s="184"/>
      <c r="AK249" s="16">
        <v>15</v>
      </c>
      <c r="AL249" s="16"/>
      <c r="AM249" s="182">
        <v>15</v>
      </c>
    </row>
    <row r="250" spans="1:39" s="71" customFormat="1" ht="18" customHeight="1">
      <c r="A250" s="201" t="s">
        <v>24</v>
      </c>
      <c r="B250" s="275" t="s">
        <v>106</v>
      </c>
      <c r="C250" s="278"/>
      <c r="D250" s="184"/>
      <c r="E250" s="212">
        <v>2</v>
      </c>
      <c r="F250" s="172">
        <v>2</v>
      </c>
      <c r="G250" s="184">
        <f t="shared" si="21"/>
        <v>45</v>
      </c>
      <c r="H250" s="16">
        <f t="shared" si="22"/>
        <v>30</v>
      </c>
      <c r="I250" s="16">
        <f t="shared" si="23"/>
      </c>
      <c r="J250" s="16">
        <f t="shared" si="24"/>
      </c>
      <c r="K250" s="16">
        <f t="shared" si="25"/>
        <v>15</v>
      </c>
      <c r="L250" s="181"/>
      <c r="M250" s="16"/>
      <c r="N250" s="16"/>
      <c r="O250" s="182"/>
      <c r="P250" s="184"/>
      <c r="Q250" s="16"/>
      <c r="R250" s="16"/>
      <c r="S250" s="182"/>
      <c r="T250" s="184"/>
      <c r="U250" s="16"/>
      <c r="V250" s="16"/>
      <c r="W250" s="182"/>
      <c r="X250" s="184"/>
      <c r="Y250" s="16"/>
      <c r="Z250" s="16"/>
      <c r="AA250" s="182"/>
      <c r="AB250" s="184"/>
      <c r="AC250" s="16"/>
      <c r="AD250" s="16"/>
      <c r="AE250" s="182"/>
      <c r="AF250" s="184"/>
      <c r="AG250" s="16"/>
      <c r="AH250" s="16"/>
      <c r="AI250" s="182"/>
      <c r="AJ250" s="184">
        <v>30</v>
      </c>
      <c r="AK250" s="16"/>
      <c r="AL250" s="16"/>
      <c r="AM250" s="182">
        <v>15</v>
      </c>
    </row>
    <row r="251" spans="1:39" s="71" customFormat="1" ht="18" customHeight="1">
      <c r="A251" s="180" t="s">
        <v>46</v>
      </c>
      <c r="B251" s="279" t="s">
        <v>107</v>
      </c>
      <c r="C251" s="280"/>
      <c r="D251" s="253">
        <v>1</v>
      </c>
      <c r="E251" s="212">
        <v>1</v>
      </c>
      <c r="F251" s="172">
        <v>2</v>
      </c>
      <c r="G251" s="184">
        <f t="shared" si="21"/>
        <v>30</v>
      </c>
      <c r="H251" s="16">
        <f t="shared" si="22"/>
        <v>15</v>
      </c>
      <c r="I251" s="16">
        <f t="shared" si="23"/>
      </c>
      <c r="J251" s="16">
        <f t="shared" si="24"/>
        <v>15</v>
      </c>
      <c r="K251" s="16">
        <f t="shared" si="25"/>
      </c>
      <c r="L251" s="181"/>
      <c r="M251" s="16"/>
      <c r="N251" s="16"/>
      <c r="O251" s="182"/>
      <c r="P251" s="184"/>
      <c r="Q251" s="16"/>
      <c r="R251" s="16"/>
      <c r="S251" s="182"/>
      <c r="T251" s="184"/>
      <c r="U251" s="16"/>
      <c r="V251" s="16"/>
      <c r="W251" s="182"/>
      <c r="X251" s="184"/>
      <c r="Y251" s="16"/>
      <c r="Z251" s="16"/>
      <c r="AA251" s="182"/>
      <c r="AB251" s="184"/>
      <c r="AC251" s="16"/>
      <c r="AD251" s="16"/>
      <c r="AE251" s="182"/>
      <c r="AF251" s="215">
        <v>15</v>
      </c>
      <c r="AG251" s="16"/>
      <c r="AH251" s="16">
        <v>15</v>
      </c>
      <c r="AI251" s="182"/>
      <c r="AJ251" s="198"/>
      <c r="AK251" s="16"/>
      <c r="AL251" s="16"/>
      <c r="AM251" s="182"/>
    </row>
    <row r="252" spans="1:39" s="71" customFormat="1" ht="18" customHeight="1">
      <c r="A252" s="180" t="s">
        <v>47</v>
      </c>
      <c r="B252" s="257" t="s">
        <v>225</v>
      </c>
      <c r="C252" s="258"/>
      <c r="D252" s="185"/>
      <c r="E252" s="188">
        <v>3</v>
      </c>
      <c r="F252" s="172">
        <v>4</v>
      </c>
      <c r="G252" s="184">
        <f>SUM(H252:K252)</f>
        <v>50</v>
      </c>
      <c r="H252" s="16">
        <f t="shared" si="22"/>
        <v>20</v>
      </c>
      <c r="I252" s="16">
        <f t="shared" si="23"/>
        <v>10</v>
      </c>
      <c r="J252" s="16">
        <f t="shared" si="24"/>
        <v>10</v>
      </c>
      <c r="K252" s="16">
        <f t="shared" si="25"/>
        <v>10</v>
      </c>
      <c r="L252" s="181"/>
      <c r="M252" s="16"/>
      <c r="N252" s="16"/>
      <c r="O252" s="182"/>
      <c r="P252" s="184"/>
      <c r="Q252" s="16"/>
      <c r="R252" s="16"/>
      <c r="S252" s="182"/>
      <c r="T252" s="184"/>
      <c r="U252" s="16"/>
      <c r="V252" s="16"/>
      <c r="W252" s="182"/>
      <c r="X252" s="184"/>
      <c r="Y252" s="16"/>
      <c r="Z252" s="16"/>
      <c r="AA252" s="182"/>
      <c r="AB252" s="184"/>
      <c r="AC252" s="16"/>
      <c r="AD252" s="16"/>
      <c r="AE252" s="182"/>
      <c r="AF252" s="198">
        <v>20</v>
      </c>
      <c r="AG252" s="16">
        <v>10</v>
      </c>
      <c r="AH252" s="16">
        <v>10</v>
      </c>
      <c r="AI252" s="182">
        <v>10</v>
      </c>
      <c r="AJ252" s="184"/>
      <c r="AK252" s="16"/>
      <c r="AL252" s="16"/>
      <c r="AM252" s="182"/>
    </row>
    <row r="253" spans="1:39" s="71" customFormat="1" ht="18" customHeight="1">
      <c r="A253" s="180" t="s">
        <v>48</v>
      </c>
      <c r="B253" s="257" t="s">
        <v>226</v>
      </c>
      <c r="C253" s="258"/>
      <c r="D253" s="185"/>
      <c r="E253" s="188">
        <v>2</v>
      </c>
      <c r="F253" s="172">
        <v>3</v>
      </c>
      <c r="G253" s="184">
        <f>SUM(H253:K253)</f>
        <v>30</v>
      </c>
      <c r="H253" s="16">
        <f t="shared" si="22"/>
        <v>10</v>
      </c>
      <c r="I253" s="16">
        <f t="shared" si="23"/>
        <v>10</v>
      </c>
      <c r="J253" s="16">
        <f t="shared" si="24"/>
        <v>10</v>
      </c>
      <c r="K253" s="16">
        <f t="shared" si="25"/>
      </c>
      <c r="L253" s="181"/>
      <c r="M253" s="16"/>
      <c r="N253" s="16"/>
      <c r="O253" s="182"/>
      <c r="P253" s="184"/>
      <c r="Q253" s="16"/>
      <c r="R253" s="16"/>
      <c r="S253" s="182"/>
      <c r="T253" s="184"/>
      <c r="U253" s="16"/>
      <c r="V253" s="16"/>
      <c r="W253" s="182"/>
      <c r="X253" s="184"/>
      <c r="Y253" s="16"/>
      <c r="Z253" s="16"/>
      <c r="AA253" s="182"/>
      <c r="AB253" s="184"/>
      <c r="AC253" s="16"/>
      <c r="AD253" s="16"/>
      <c r="AE253" s="182"/>
      <c r="AF253" s="184">
        <v>10</v>
      </c>
      <c r="AG253" s="16">
        <v>10</v>
      </c>
      <c r="AH253" s="16">
        <v>10</v>
      </c>
      <c r="AI253" s="182"/>
      <c r="AJ253" s="184"/>
      <c r="AK253" s="16"/>
      <c r="AL253" s="16"/>
      <c r="AM253" s="182"/>
    </row>
    <row r="254" spans="1:39" s="220" customFormat="1" ht="18" customHeight="1">
      <c r="A254" s="180" t="s">
        <v>49</v>
      </c>
      <c r="B254" s="260" t="s">
        <v>227</v>
      </c>
      <c r="C254" s="261"/>
      <c r="D254" s="185"/>
      <c r="E254" s="188">
        <v>2</v>
      </c>
      <c r="F254" s="221">
        <v>3</v>
      </c>
      <c r="G254" s="198">
        <f>SUM(H254:K254)</f>
        <v>30</v>
      </c>
      <c r="H254" s="16">
        <f t="shared" si="22"/>
        <v>10</v>
      </c>
      <c r="I254" s="16">
        <f t="shared" si="23"/>
        <v>10</v>
      </c>
      <c r="J254" s="16">
        <f t="shared" si="24"/>
        <v>10</v>
      </c>
      <c r="K254" s="16">
        <f t="shared" si="25"/>
      </c>
      <c r="L254" s="195"/>
      <c r="M254" s="22"/>
      <c r="N254" s="22"/>
      <c r="O254" s="197"/>
      <c r="P254" s="198"/>
      <c r="Q254" s="22"/>
      <c r="R254" s="22"/>
      <c r="S254" s="197"/>
      <c r="T254" s="198"/>
      <c r="U254" s="22"/>
      <c r="V254" s="22"/>
      <c r="W254" s="197"/>
      <c r="X254" s="198"/>
      <c r="Y254" s="22"/>
      <c r="Z254" s="22"/>
      <c r="AA254" s="197"/>
      <c r="AB254" s="198"/>
      <c r="AC254" s="22"/>
      <c r="AD254" s="22"/>
      <c r="AE254" s="197"/>
      <c r="AF254" s="198">
        <v>10</v>
      </c>
      <c r="AG254" s="22">
        <v>10</v>
      </c>
      <c r="AH254" s="22">
        <v>10</v>
      </c>
      <c r="AI254" s="197"/>
      <c r="AJ254" s="198"/>
      <c r="AK254" s="22"/>
      <c r="AL254" s="22"/>
      <c r="AM254" s="197"/>
    </row>
    <row r="255" spans="1:39" s="220" customFormat="1" ht="18" customHeight="1">
      <c r="A255" s="180" t="s">
        <v>50</v>
      </c>
      <c r="B255" s="222" t="s">
        <v>228</v>
      </c>
      <c r="C255" s="261"/>
      <c r="D255" s="185"/>
      <c r="E255" s="188">
        <v>1</v>
      </c>
      <c r="F255" s="221">
        <v>2</v>
      </c>
      <c r="G255" s="198">
        <f>SUM(H255:K255)</f>
        <v>30</v>
      </c>
      <c r="H255" s="16">
        <f>IF(SUM(L255+P255+T255+X255+AB255+AF255+AJ255)=0,"",SUM(L255+P255+T255+X255+AB255+AF255+AJ255))</f>
        <v>15</v>
      </c>
      <c r="I255" s="16">
        <f>IF(SUM(M255+Q255+U255+Y255+AC255+AG255+AK255)=0,"",SUM(M255+Q255+U255+Y255+AC255+AG255+AK255))</f>
        <v>15</v>
      </c>
      <c r="J255" s="16">
        <f>IF(SUM(N255+R255+V255+Z255+AD255+AH255+AL255)=0,"",SUM(N255+R255+V255+Z255+AD255+AH255+AL255))</f>
      </c>
      <c r="K255" s="182">
        <f>IF(SUM(O255+S255+W255+AA255+AE255+AI255+AM255)=0,"",SUM(O255+S255+W255+AA255+AE255+AI255+AM255))</f>
      </c>
      <c r="L255" s="195"/>
      <c r="M255" s="22"/>
      <c r="N255" s="22"/>
      <c r="O255" s="197"/>
      <c r="P255" s="198"/>
      <c r="Q255" s="22"/>
      <c r="R255" s="22"/>
      <c r="S255" s="197"/>
      <c r="T255" s="198"/>
      <c r="U255" s="22"/>
      <c r="V255" s="22"/>
      <c r="W255" s="197"/>
      <c r="X255" s="198"/>
      <c r="Y255" s="22"/>
      <c r="Z255" s="22"/>
      <c r="AA255" s="197"/>
      <c r="AB255" s="198"/>
      <c r="AC255" s="22"/>
      <c r="AD255" s="22"/>
      <c r="AE255" s="197"/>
      <c r="AF255" s="198"/>
      <c r="AG255" s="22"/>
      <c r="AH255" s="22"/>
      <c r="AI255" s="197"/>
      <c r="AJ255" s="198">
        <v>15</v>
      </c>
      <c r="AK255" s="22">
        <v>15</v>
      </c>
      <c r="AL255" s="22"/>
      <c r="AM255" s="197"/>
    </row>
    <row r="256" spans="1:39" s="71" customFormat="1" ht="18" customHeight="1">
      <c r="A256" s="180" t="s">
        <v>76</v>
      </c>
      <c r="B256" s="281" t="s">
        <v>84</v>
      </c>
      <c r="C256" s="190"/>
      <c r="D256" s="255"/>
      <c r="E256" s="188">
        <v>1</v>
      </c>
      <c r="F256" s="172">
        <v>2</v>
      </c>
      <c r="G256" s="184">
        <f t="shared" si="21"/>
        <v>30</v>
      </c>
      <c r="H256" s="16">
        <f t="shared" si="22"/>
      </c>
      <c r="I256" s="16">
        <f t="shared" si="23"/>
      </c>
      <c r="J256" s="16">
        <f t="shared" si="24"/>
      </c>
      <c r="K256" s="16">
        <f t="shared" si="25"/>
        <v>30</v>
      </c>
      <c r="L256" s="181"/>
      <c r="M256" s="16"/>
      <c r="N256" s="16"/>
      <c r="O256" s="182"/>
      <c r="P256" s="184"/>
      <c r="Q256" s="16"/>
      <c r="R256" s="16"/>
      <c r="S256" s="182"/>
      <c r="T256" s="184"/>
      <c r="U256" s="16"/>
      <c r="V256" s="16"/>
      <c r="W256" s="182"/>
      <c r="X256" s="184"/>
      <c r="Y256" s="16"/>
      <c r="Z256" s="16"/>
      <c r="AA256" s="182"/>
      <c r="AB256" s="184"/>
      <c r="AC256" s="16"/>
      <c r="AD256" s="16"/>
      <c r="AE256" s="182"/>
      <c r="AF256" s="184"/>
      <c r="AG256" s="16"/>
      <c r="AH256" s="16"/>
      <c r="AI256" s="182"/>
      <c r="AJ256" s="184"/>
      <c r="AK256" s="16"/>
      <c r="AL256" s="16"/>
      <c r="AM256" s="182">
        <v>30</v>
      </c>
    </row>
    <row r="257" spans="1:39" s="71" customFormat="1" ht="18" customHeight="1">
      <c r="A257" s="180" t="s">
        <v>77</v>
      </c>
      <c r="B257" s="293" t="s">
        <v>193</v>
      </c>
      <c r="C257" s="190"/>
      <c r="D257" s="185"/>
      <c r="E257" s="188"/>
      <c r="F257" s="172">
        <v>15</v>
      </c>
      <c r="G257" s="184"/>
      <c r="H257" s="16">
        <f>IF(SUM(L257+P257+T257+X257+AB257+AF257+AJ257)=0,"",15*SUM(L257+P257+T257+X257+AB257+AF257+AJ257))</f>
      </c>
      <c r="I257" s="16">
        <f>IF(SUM(M257+Q257+U257+Y257+AC257+AG257+AK257)=0,"",15*SUM(M257+Q257+U257+Y257+AC257+AG257+AK257))</f>
      </c>
      <c r="J257" s="16">
        <f>IF(SUM(N257+R257+V257+Z257+AD257+AH257+AL257)=0,"",15*SUM(N257+R257+V257+Z257+AD257+AH257+AL257))</f>
      </c>
      <c r="K257" s="16">
        <f>IF(SUM(O257+S257+W257+AA257+AE257+AI257+AM257)=0,"",15*SUM(O257+S257+W257+AA257+AE257+AI257+AM257))</f>
      </c>
      <c r="L257" s="181"/>
      <c r="M257" s="16"/>
      <c r="N257" s="16"/>
      <c r="O257" s="182"/>
      <c r="P257" s="184"/>
      <c r="Q257" s="16"/>
      <c r="R257" s="16"/>
      <c r="S257" s="182"/>
      <c r="T257" s="184"/>
      <c r="U257" s="16"/>
      <c r="V257" s="16"/>
      <c r="W257" s="182"/>
      <c r="X257" s="184"/>
      <c r="Y257" s="16"/>
      <c r="Z257" s="16"/>
      <c r="AA257" s="182"/>
      <c r="AB257" s="184"/>
      <c r="AC257" s="16"/>
      <c r="AD257" s="16"/>
      <c r="AE257" s="182"/>
      <c r="AF257" s="184"/>
      <c r="AG257" s="16"/>
      <c r="AH257" s="16"/>
      <c r="AI257" s="182"/>
      <c r="AJ257" s="184"/>
      <c r="AK257" s="16"/>
      <c r="AL257" s="16"/>
      <c r="AM257" s="182"/>
    </row>
    <row r="258" spans="1:39" ht="18" customHeight="1" thickBot="1">
      <c r="A258" s="180"/>
      <c r="B258" s="102"/>
      <c r="C258" s="282"/>
      <c r="D258" s="192"/>
      <c r="E258" s="193"/>
      <c r="F258" s="225"/>
      <c r="G258" s="274"/>
      <c r="H258" s="16"/>
      <c r="I258" s="273"/>
      <c r="J258" s="273"/>
      <c r="K258" s="273"/>
      <c r="L258" s="268"/>
      <c r="M258" s="265"/>
      <c r="N258" s="265"/>
      <c r="O258" s="194"/>
      <c r="P258" s="269"/>
      <c r="Q258" s="265"/>
      <c r="R258" s="265"/>
      <c r="S258" s="194"/>
      <c r="T258" s="269"/>
      <c r="U258" s="265"/>
      <c r="V258" s="265"/>
      <c r="W258" s="194"/>
      <c r="X258" s="269"/>
      <c r="Y258" s="265"/>
      <c r="Z258" s="265"/>
      <c r="AA258" s="194"/>
      <c r="AB258" s="269"/>
      <c r="AC258" s="265"/>
      <c r="AD258" s="265"/>
      <c r="AE258" s="194"/>
      <c r="AF258" s="269"/>
      <c r="AG258" s="265"/>
      <c r="AH258" s="265"/>
      <c r="AI258" s="194"/>
      <c r="AJ258" s="269"/>
      <c r="AK258" s="265"/>
      <c r="AL258" s="265"/>
      <c r="AM258" s="194"/>
    </row>
    <row r="259" spans="1:41" s="164" customFormat="1" ht="18" customHeight="1" thickTop="1">
      <c r="A259" s="324" t="s">
        <v>25</v>
      </c>
      <c r="B259" s="325"/>
      <c r="C259" s="326"/>
      <c r="D259" s="352">
        <f aca="true" t="shared" si="26" ref="D259:AM259">SUM(D246:D258)</f>
        <v>3</v>
      </c>
      <c r="E259" s="343">
        <f t="shared" si="26"/>
        <v>22</v>
      </c>
      <c r="F259" s="344">
        <f t="shared" si="26"/>
        <v>49</v>
      </c>
      <c r="G259" s="349">
        <f t="shared" si="26"/>
        <v>470</v>
      </c>
      <c r="H259" s="343">
        <f t="shared" si="26"/>
        <v>205</v>
      </c>
      <c r="I259" s="343">
        <f t="shared" si="26"/>
        <v>60</v>
      </c>
      <c r="J259" s="343">
        <f t="shared" si="26"/>
        <v>90</v>
      </c>
      <c r="K259" s="344">
        <f t="shared" si="26"/>
        <v>115</v>
      </c>
      <c r="L259" s="120">
        <f t="shared" si="26"/>
        <v>0</v>
      </c>
      <c r="M259" s="121">
        <f t="shared" si="26"/>
        <v>0</v>
      </c>
      <c r="N259" s="121">
        <f t="shared" si="26"/>
        <v>0</v>
      </c>
      <c r="O259" s="123">
        <f t="shared" si="26"/>
        <v>0</v>
      </c>
      <c r="P259" s="120">
        <f t="shared" si="26"/>
        <v>0</v>
      </c>
      <c r="Q259" s="121">
        <f t="shared" si="26"/>
        <v>0</v>
      </c>
      <c r="R259" s="121">
        <f t="shared" si="26"/>
        <v>0</v>
      </c>
      <c r="S259" s="123">
        <f t="shared" si="26"/>
        <v>0</v>
      </c>
      <c r="T259" s="120">
        <f t="shared" si="26"/>
        <v>0</v>
      </c>
      <c r="U259" s="121">
        <f t="shared" si="26"/>
        <v>0</v>
      </c>
      <c r="V259" s="121">
        <f t="shared" si="26"/>
        <v>0</v>
      </c>
      <c r="W259" s="123">
        <f t="shared" si="26"/>
        <v>0</v>
      </c>
      <c r="X259" s="120">
        <f t="shared" si="26"/>
        <v>0</v>
      </c>
      <c r="Y259" s="121">
        <f t="shared" si="26"/>
        <v>0</v>
      </c>
      <c r="Z259" s="121">
        <f t="shared" si="26"/>
        <v>0</v>
      </c>
      <c r="AA259" s="123">
        <f t="shared" si="26"/>
        <v>0</v>
      </c>
      <c r="AB259" s="120">
        <f t="shared" si="26"/>
        <v>30</v>
      </c>
      <c r="AC259" s="121">
        <f t="shared" si="26"/>
        <v>0</v>
      </c>
      <c r="AD259" s="121">
        <f t="shared" si="26"/>
        <v>15</v>
      </c>
      <c r="AE259" s="123">
        <f t="shared" si="26"/>
        <v>0</v>
      </c>
      <c r="AF259" s="120">
        <f t="shared" si="26"/>
        <v>130</v>
      </c>
      <c r="AG259" s="121">
        <f t="shared" si="26"/>
        <v>30</v>
      </c>
      <c r="AH259" s="121">
        <f t="shared" si="26"/>
        <v>60</v>
      </c>
      <c r="AI259" s="123">
        <f t="shared" si="26"/>
        <v>25</v>
      </c>
      <c r="AJ259" s="120">
        <f t="shared" si="26"/>
        <v>45</v>
      </c>
      <c r="AK259" s="121">
        <f t="shared" si="26"/>
        <v>30</v>
      </c>
      <c r="AL259" s="121">
        <f t="shared" si="26"/>
        <v>15</v>
      </c>
      <c r="AM259" s="123">
        <f t="shared" si="26"/>
        <v>90</v>
      </c>
      <c r="AO259" s="164">
        <f>(I259+J259+K259)*100/G259</f>
        <v>56.38297872340426</v>
      </c>
    </row>
    <row r="260" spans="1:39" s="164" customFormat="1" ht="18" customHeight="1" thickBot="1">
      <c r="A260" s="327"/>
      <c r="B260" s="328"/>
      <c r="C260" s="329"/>
      <c r="D260" s="353"/>
      <c r="E260" s="351"/>
      <c r="F260" s="392"/>
      <c r="G260" s="350"/>
      <c r="H260" s="342"/>
      <c r="I260" s="342"/>
      <c r="J260" s="342"/>
      <c r="K260" s="345"/>
      <c r="L260" s="125"/>
      <c r="M260" s="126">
        <f>SUM(L259:O259)</f>
        <v>0</v>
      </c>
      <c r="N260" s="126"/>
      <c r="O260" s="127"/>
      <c r="P260" s="125"/>
      <c r="Q260" s="126">
        <f>SUM(P259:S259)</f>
        <v>0</v>
      </c>
      <c r="R260" s="126"/>
      <c r="S260" s="127"/>
      <c r="T260" s="381">
        <f>SUM(T259:W259)</f>
        <v>0</v>
      </c>
      <c r="U260" s="382"/>
      <c r="V260" s="382"/>
      <c r="W260" s="383"/>
      <c r="X260" s="381">
        <f>SUM(X259:AA259)</f>
        <v>0</v>
      </c>
      <c r="Y260" s="382"/>
      <c r="Z260" s="382"/>
      <c r="AA260" s="383"/>
      <c r="AB260" s="381">
        <f>SUM(AB259:AE259)</f>
        <v>45</v>
      </c>
      <c r="AC260" s="382"/>
      <c r="AD260" s="382"/>
      <c r="AE260" s="383"/>
      <c r="AF260" s="381">
        <f>SUM(AF259:AI259)</f>
        <v>245</v>
      </c>
      <c r="AG260" s="382"/>
      <c r="AH260" s="382"/>
      <c r="AI260" s="383"/>
      <c r="AJ260" s="381">
        <f>SUM(AJ259:AM259)</f>
        <v>180</v>
      </c>
      <c r="AK260" s="382"/>
      <c r="AL260" s="382"/>
      <c r="AM260" s="383"/>
    </row>
    <row r="261" spans="1:39" s="164" customFormat="1" ht="18" customHeight="1">
      <c r="A261" s="361" t="s">
        <v>150</v>
      </c>
      <c r="B261" s="362"/>
      <c r="C261" s="363"/>
      <c r="D261" s="355" t="s">
        <v>12</v>
      </c>
      <c r="E261" s="417" t="s">
        <v>13</v>
      </c>
      <c r="F261" s="337" t="s">
        <v>65</v>
      </c>
      <c r="G261" s="373" t="s">
        <v>10</v>
      </c>
      <c r="H261" s="339" t="s">
        <v>14</v>
      </c>
      <c r="I261" s="339" t="s">
        <v>15</v>
      </c>
      <c r="J261" s="339" t="s">
        <v>16</v>
      </c>
      <c r="K261" s="320" t="s">
        <v>59</v>
      </c>
      <c r="L261" s="414" t="s">
        <v>203</v>
      </c>
      <c r="M261" s="415"/>
      <c r="N261" s="415"/>
      <c r="O261" s="416"/>
      <c r="P261" s="414" t="s">
        <v>204</v>
      </c>
      <c r="Q261" s="415"/>
      <c r="R261" s="415"/>
      <c r="S261" s="416"/>
      <c r="T261" s="414" t="s">
        <v>205</v>
      </c>
      <c r="U261" s="415"/>
      <c r="V261" s="415"/>
      <c r="W261" s="416"/>
      <c r="X261" s="369" t="s">
        <v>206</v>
      </c>
      <c r="Y261" s="370"/>
      <c r="Z261" s="370"/>
      <c r="AA261" s="371"/>
      <c r="AB261" s="369" t="s">
        <v>207</v>
      </c>
      <c r="AC261" s="370"/>
      <c r="AD261" s="370"/>
      <c r="AE261" s="371"/>
      <c r="AF261" s="369" t="s">
        <v>208</v>
      </c>
      <c r="AG261" s="370"/>
      <c r="AH261" s="370"/>
      <c r="AI261" s="371"/>
      <c r="AJ261" s="369" t="s">
        <v>209</v>
      </c>
      <c r="AK261" s="370"/>
      <c r="AL261" s="370"/>
      <c r="AM261" s="371"/>
    </row>
    <row r="262" spans="1:39" s="164" customFormat="1" ht="18" customHeight="1">
      <c r="A262" s="361"/>
      <c r="B262" s="362"/>
      <c r="C262" s="363"/>
      <c r="D262" s="356"/>
      <c r="E262" s="417"/>
      <c r="F262" s="354"/>
      <c r="G262" s="373"/>
      <c r="H262" s="339"/>
      <c r="I262" s="339"/>
      <c r="J262" s="339"/>
      <c r="K262" s="320"/>
      <c r="L262" s="372" t="s">
        <v>14</v>
      </c>
      <c r="M262" s="341" t="s">
        <v>15</v>
      </c>
      <c r="N262" s="376" t="s">
        <v>17</v>
      </c>
      <c r="O262" s="337" t="s">
        <v>63</v>
      </c>
      <c r="P262" s="372" t="s">
        <v>14</v>
      </c>
      <c r="Q262" s="341" t="s">
        <v>15</v>
      </c>
      <c r="R262" s="376" t="s">
        <v>17</v>
      </c>
      <c r="S262" s="337" t="s">
        <v>63</v>
      </c>
      <c r="T262" s="372" t="s">
        <v>14</v>
      </c>
      <c r="U262" s="341" t="s">
        <v>15</v>
      </c>
      <c r="V262" s="376" t="s">
        <v>17</v>
      </c>
      <c r="W262" s="337" t="s">
        <v>63</v>
      </c>
      <c r="X262" s="372" t="s">
        <v>14</v>
      </c>
      <c r="Y262" s="341" t="s">
        <v>15</v>
      </c>
      <c r="Z262" s="376" t="s">
        <v>17</v>
      </c>
      <c r="AA262" s="337" t="s">
        <v>63</v>
      </c>
      <c r="AB262" s="372" t="s">
        <v>14</v>
      </c>
      <c r="AC262" s="341" t="s">
        <v>15</v>
      </c>
      <c r="AD262" s="376" t="s">
        <v>17</v>
      </c>
      <c r="AE262" s="337" t="s">
        <v>63</v>
      </c>
      <c r="AF262" s="372" t="s">
        <v>14</v>
      </c>
      <c r="AG262" s="341" t="s">
        <v>15</v>
      </c>
      <c r="AH262" s="376" t="s">
        <v>17</v>
      </c>
      <c r="AI262" s="337" t="s">
        <v>63</v>
      </c>
      <c r="AJ262" s="372" t="s">
        <v>14</v>
      </c>
      <c r="AK262" s="341" t="s">
        <v>15</v>
      </c>
      <c r="AL262" s="376" t="s">
        <v>17</v>
      </c>
      <c r="AM262" s="337" t="s">
        <v>63</v>
      </c>
    </row>
    <row r="263" spans="1:39" s="164" customFormat="1" ht="18" customHeight="1" thickBot="1">
      <c r="A263" s="361"/>
      <c r="B263" s="362"/>
      <c r="C263" s="363"/>
      <c r="D263" s="357"/>
      <c r="E263" s="377"/>
      <c r="F263" s="338"/>
      <c r="G263" s="374"/>
      <c r="H263" s="340"/>
      <c r="I263" s="340"/>
      <c r="J263" s="340"/>
      <c r="K263" s="321"/>
      <c r="L263" s="350"/>
      <c r="M263" s="342"/>
      <c r="N263" s="377"/>
      <c r="O263" s="338"/>
      <c r="P263" s="350"/>
      <c r="Q263" s="342"/>
      <c r="R263" s="377"/>
      <c r="S263" s="338"/>
      <c r="T263" s="350"/>
      <c r="U263" s="342"/>
      <c r="V263" s="377"/>
      <c r="W263" s="338"/>
      <c r="X263" s="350"/>
      <c r="Y263" s="342"/>
      <c r="Z263" s="377"/>
      <c r="AA263" s="338"/>
      <c r="AB263" s="350"/>
      <c r="AC263" s="342"/>
      <c r="AD263" s="377"/>
      <c r="AE263" s="338"/>
      <c r="AF263" s="350"/>
      <c r="AG263" s="342"/>
      <c r="AH263" s="377"/>
      <c r="AI263" s="338"/>
      <c r="AJ263" s="350"/>
      <c r="AK263" s="342"/>
      <c r="AL263" s="377"/>
      <c r="AM263" s="338"/>
    </row>
    <row r="264" spans="1:42" s="164" customFormat="1" ht="18" customHeight="1">
      <c r="A264" s="361"/>
      <c r="B264" s="362"/>
      <c r="C264" s="363"/>
      <c r="D264" s="425">
        <f aca="true" t="shared" si="27" ref="D264:K264">SUM(D259,D148,D76,D25)</f>
        <v>14</v>
      </c>
      <c r="E264" s="396">
        <f t="shared" si="27"/>
        <v>106</v>
      </c>
      <c r="F264" s="412">
        <f t="shared" si="27"/>
        <v>210</v>
      </c>
      <c r="G264" s="427">
        <f t="shared" si="27"/>
        <v>2479</v>
      </c>
      <c r="H264" s="396">
        <f t="shared" si="27"/>
        <v>1150</v>
      </c>
      <c r="I264" s="396">
        <f t="shared" si="27"/>
        <v>369</v>
      </c>
      <c r="J264" s="396">
        <f t="shared" si="27"/>
        <v>650</v>
      </c>
      <c r="K264" s="398">
        <f t="shared" si="27"/>
        <v>310</v>
      </c>
      <c r="L264" s="128">
        <f aca="true" t="shared" si="28" ref="L264:AM264">SUM(L25+L148+L259+L76)</f>
        <v>215</v>
      </c>
      <c r="M264" s="129">
        <f t="shared" si="28"/>
        <v>45</v>
      </c>
      <c r="N264" s="129">
        <f t="shared" si="28"/>
        <v>30</v>
      </c>
      <c r="O264" s="130">
        <f t="shared" si="28"/>
        <v>50</v>
      </c>
      <c r="P264" s="128">
        <f t="shared" si="28"/>
        <v>155</v>
      </c>
      <c r="Q264" s="129">
        <f t="shared" si="28"/>
        <v>99</v>
      </c>
      <c r="R264" s="129">
        <f t="shared" si="28"/>
        <v>85</v>
      </c>
      <c r="S264" s="131">
        <f t="shared" si="28"/>
        <v>35</v>
      </c>
      <c r="T264" s="132">
        <f t="shared" si="28"/>
        <v>165</v>
      </c>
      <c r="U264" s="129">
        <f t="shared" si="28"/>
        <v>65</v>
      </c>
      <c r="V264" s="129">
        <f t="shared" si="28"/>
        <v>125</v>
      </c>
      <c r="W264" s="130">
        <f t="shared" si="28"/>
        <v>0</v>
      </c>
      <c r="X264" s="128">
        <f t="shared" si="28"/>
        <v>150</v>
      </c>
      <c r="Y264" s="129">
        <f t="shared" si="28"/>
        <v>55</v>
      </c>
      <c r="Z264" s="129">
        <f t="shared" si="28"/>
        <v>115</v>
      </c>
      <c r="AA264" s="131">
        <f t="shared" si="28"/>
        <v>60</v>
      </c>
      <c r="AB264" s="132">
        <f t="shared" si="28"/>
        <v>190</v>
      </c>
      <c r="AC264" s="129">
        <f t="shared" si="28"/>
        <v>45</v>
      </c>
      <c r="AD264" s="129">
        <f t="shared" si="28"/>
        <v>155</v>
      </c>
      <c r="AE264" s="130">
        <f t="shared" si="28"/>
        <v>15</v>
      </c>
      <c r="AF264" s="128">
        <f t="shared" si="28"/>
        <v>200</v>
      </c>
      <c r="AG264" s="129">
        <f t="shared" si="28"/>
        <v>30</v>
      </c>
      <c r="AH264" s="129">
        <f t="shared" si="28"/>
        <v>125</v>
      </c>
      <c r="AI264" s="131">
        <f t="shared" si="28"/>
        <v>60</v>
      </c>
      <c r="AJ264" s="128">
        <f t="shared" si="28"/>
        <v>75</v>
      </c>
      <c r="AK264" s="129">
        <f t="shared" si="28"/>
        <v>30</v>
      </c>
      <c r="AL264" s="129">
        <f t="shared" si="28"/>
        <v>15</v>
      </c>
      <c r="AM264" s="131">
        <f t="shared" si="28"/>
        <v>90</v>
      </c>
      <c r="AO264" s="164" t="s">
        <v>66</v>
      </c>
      <c r="AP264" s="164">
        <f>100*(I264+J264+K264)/G264</f>
        <v>53.610326744655104</v>
      </c>
    </row>
    <row r="265" spans="1:41" s="164" customFormat="1" ht="18" customHeight="1" thickBot="1">
      <c r="A265" s="361"/>
      <c r="B265" s="362"/>
      <c r="C265" s="363"/>
      <c r="D265" s="426"/>
      <c r="E265" s="323"/>
      <c r="F265" s="413"/>
      <c r="G265" s="428"/>
      <c r="H265" s="323"/>
      <c r="I265" s="323"/>
      <c r="J265" s="323"/>
      <c r="K265" s="399"/>
      <c r="L265" s="400">
        <f>SUM(L264:O264)</f>
        <v>340</v>
      </c>
      <c r="M265" s="401"/>
      <c r="N265" s="401"/>
      <c r="O265" s="401"/>
      <c r="P265" s="400">
        <f>SUM(P264:S264)</f>
        <v>374</v>
      </c>
      <c r="Q265" s="401"/>
      <c r="R265" s="401"/>
      <c r="S265" s="401"/>
      <c r="T265" s="400">
        <f>SUM(T264:W264)</f>
        <v>355</v>
      </c>
      <c r="U265" s="401"/>
      <c r="V265" s="401"/>
      <c r="W265" s="401"/>
      <c r="X265" s="400">
        <f>SUM(X264:AA264)</f>
        <v>380</v>
      </c>
      <c r="Y265" s="401"/>
      <c r="Z265" s="401"/>
      <c r="AA265" s="401"/>
      <c r="AB265" s="400">
        <f>SUM(AB264:AE264)</f>
        <v>405</v>
      </c>
      <c r="AC265" s="401"/>
      <c r="AD265" s="401"/>
      <c r="AE265" s="401"/>
      <c r="AF265" s="400">
        <f>SUM(AF264:AI264)</f>
        <v>415</v>
      </c>
      <c r="AG265" s="401"/>
      <c r="AH265" s="401"/>
      <c r="AI265" s="401"/>
      <c r="AJ265" s="400">
        <f>SUM(AJ264:AM264)</f>
        <v>210</v>
      </c>
      <c r="AK265" s="401"/>
      <c r="AL265" s="401"/>
      <c r="AM265" s="411"/>
      <c r="AO265" s="164">
        <f>SUM(L265:AM265)</f>
        <v>2479</v>
      </c>
    </row>
    <row r="266" spans="1:41" s="164" customFormat="1" ht="18" customHeight="1">
      <c r="A266" s="361"/>
      <c r="B266" s="362"/>
      <c r="C266" s="363"/>
      <c r="D266" s="418" t="s">
        <v>27</v>
      </c>
      <c r="E266" s="419"/>
      <c r="F266" s="420"/>
      <c r="G266" s="397" t="s">
        <v>28</v>
      </c>
      <c r="H266" s="370"/>
      <c r="I266" s="370"/>
      <c r="J266" s="370"/>
      <c r="K266" s="371"/>
      <c r="L266" s="405">
        <v>3</v>
      </c>
      <c r="M266" s="406"/>
      <c r="N266" s="406"/>
      <c r="O266" s="407"/>
      <c r="P266" s="405">
        <v>2</v>
      </c>
      <c r="Q266" s="406"/>
      <c r="R266" s="406"/>
      <c r="S266" s="407"/>
      <c r="T266" s="405">
        <v>1</v>
      </c>
      <c r="U266" s="406"/>
      <c r="V266" s="406"/>
      <c r="W266" s="407"/>
      <c r="X266" s="405">
        <v>3</v>
      </c>
      <c r="Y266" s="406"/>
      <c r="Z266" s="406"/>
      <c r="AA266" s="407"/>
      <c r="AB266" s="405">
        <v>1</v>
      </c>
      <c r="AC266" s="406"/>
      <c r="AD266" s="406"/>
      <c r="AE266" s="407"/>
      <c r="AF266" s="405">
        <v>4</v>
      </c>
      <c r="AG266" s="406"/>
      <c r="AH266" s="406"/>
      <c r="AI266" s="407"/>
      <c r="AJ266" s="405">
        <v>0</v>
      </c>
      <c r="AK266" s="406"/>
      <c r="AL266" s="406"/>
      <c r="AM266" s="407"/>
      <c r="AO266" s="164">
        <f>SUM(L266:AM266)</f>
        <v>14</v>
      </c>
    </row>
    <row r="267" spans="1:41" s="164" customFormat="1" ht="18" customHeight="1">
      <c r="A267" s="361"/>
      <c r="B267" s="362"/>
      <c r="C267" s="363"/>
      <c r="D267" s="421"/>
      <c r="E267" s="362"/>
      <c r="F267" s="422"/>
      <c r="G267" s="393" t="s">
        <v>29</v>
      </c>
      <c r="H267" s="394"/>
      <c r="I267" s="394"/>
      <c r="J267" s="394"/>
      <c r="K267" s="395"/>
      <c r="L267" s="408">
        <v>11</v>
      </c>
      <c r="M267" s="409"/>
      <c r="N267" s="409"/>
      <c r="O267" s="410"/>
      <c r="P267" s="408">
        <v>15</v>
      </c>
      <c r="Q267" s="409"/>
      <c r="R267" s="409"/>
      <c r="S267" s="410"/>
      <c r="T267" s="408">
        <v>16</v>
      </c>
      <c r="U267" s="409"/>
      <c r="V267" s="409"/>
      <c r="W267" s="410"/>
      <c r="X267" s="408">
        <v>18</v>
      </c>
      <c r="Y267" s="409"/>
      <c r="Z267" s="409"/>
      <c r="AA267" s="410"/>
      <c r="AB267" s="408">
        <v>18</v>
      </c>
      <c r="AC267" s="409"/>
      <c r="AD267" s="409"/>
      <c r="AE267" s="410"/>
      <c r="AF267" s="408">
        <v>17</v>
      </c>
      <c r="AG267" s="409"/>
      <c r="AH267" s="409"/>
      <c r="AI267" s="410"/>
      <c r="AJ267" s="408">
        <v>11</v>
      </c>
      <c r="AK267" s="409"/>
      <c r="AL267" s="409"/>
      <c r="AM267" s="410"/>
      <c r="AO267" s="164">
        <f>SUM(L267:AM267)</f>
        <v>106</v>
      </c>
    </row>
    <row r="268" spans="1:41" s="164" customFormat="1" ht="18" customHeight="1" thickBot="1">
      <c r="A268" s="361"/>
      <c r="B268" s="362"/>
      <c r="C268" s="363"/>
      <c r="D268" s="423"/>
      <c r="E268" s="401"/>
      <c r="F268" s="424"/>
      <c r="G268" s="393" t="s">
        <v>65</v>
      </c>
      <c r="H268" s="394"/>
      <c r="I268" s="394"/>
      <c r="J268" s="394"/>
      <c r="K268" s="395"/>
      <c r="L268" s="378">
        <v>30</v>
      </c>
      <c r="M268" s="378"/>
      <c r="N268" s="378"/>
      <c r="O268" s="378"/>
      <c r="P268" s="378">
        <v>30</v>
      </c>
      <c r="Q268" s="378"/>
      <c r="R268" s="378"/>
      <c r="S268" s="378"/>
      <c r="T268" s="378">
        <v>30</v>
      </c>
      <c r="U268" s="378"/>
      <c r="V268" s="378"/>
      <c r="W268" s="378"/>
      <c r="X268" s="378">
        <v>30</v>
      </c>
      <c r="Y268" s="378"/>
      <c r="Z268" s="378"/>
      <c r="AA268" s="378"/>
      <c r="AB268" s="378">
        <v>30</v>
      </c>
      <c r="AC268" s="378"/>
      <c r="AD268" s="378"/>
      <c r="AE268" s="378"/>
      <c r="AF268" s="378">
        <v>30</v>
      </c>
      <c r="AG268" s="378"/>
      <c r="AH268" s="378"/>
      <c r="AI268" s="378"/>
      <c r="AJ268" s="378">
        <v>30</v>
      </c>
      <c r="AK268" s="378"/>
      <c r="AL268" s="378"/>
      <c r="AM268" s="378"/>
      <c r="AO268" s="164">
        <f>SUM(L268:AM268)</f>
        <v>210</v>
      </c>
    </row>
    <row r="269" spans="1:39" ht="18" customHeight="1">
      <c r="A269" s="133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5"/>
      <c r="V269" s="134"/>
      <c r="W269" s="134"/>
      <c r="X269" s="134"/>
      <c r="Y269" s="134"/>
      <c r="Z269" s="135"/>
      <c r="AA269" s="136"/>
      <c r="AB269" s="137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9"/>
    </row>
    <row r="270" spans="1:39" ht="18" customHeight="1">
      <c r="A270" s="44" t="s">
        <v>62</v>
      </c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6"/>
      <c r="AB270" s="140"/>
      <c r="AC270" s="141" t="s">
        <v>242</v>
      </c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2"/>
    </row>
    <row r="271" spans="1:39" ht="18" customHeight="1">
      <c r="A271" s="143"/>
      <c r="B271" s="144" t="s">
        <v>20</v>
      </c>
      <c r="C271" s="292" t="s">
        <v>218</v>
      </c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145"/>
      <c r="U271" s="145"/>
      <c r="V271" s="145"/>
      <c r="W271" s="145"/>
      <c r="X271" s="50"/>
      <c r="Y271" s="50"/>
      <c r="Z271" s="50"/>
      <c r="AA271" s="56"/>
      <c r="AB271" s="140"/>
      <c r="AC271" s="141"/>
      <c r="AD271" s="146"/>
      <c r="AE271" s="146"/>
      <c r="AF271" s="141"/>
      <c r="AG271" s="141"/>
      <c r="AH271" s="141"/>
      <c r="AI271" s="141"/>
      <c r="AJ271" s="141"/>
      <c r="AK271" s="147"/>
      <c r="AL271" s="147"/>
      <c r="AM271" s="148"/>
    </row>
    <row r="272" spans="1:39" ht="18" customHeight="1">
      <c r="A272" s="143"/>
      <c r="C272" s="292" t="s">
        <v>219</v>
      </c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150"/>
      <c r="U272" s="49"/>
      <c r="V272" s="150"/>
      <c r="W272" s="150"/>
      <c r="X272" s="50"/>
      <c r="Y272" s="50"/>
      <c r="Z272" s="50"/>
      <c r="AA272" s="56"/>
      <c r="AB272" s="140"/>
      <c r="AC272" s="151" t="s">
        <v>30</v>
      </c>
      <c r="AD272" s="152"/>
      <c r="AE272" s="152"/>
      <c r="AF272" s="153"/>
      <c r="AG272" s="152"/>
      <c r="AH272" s="141"/>
      <c r="AI272" s="141"/>
      <c r="AJ272" s="152"/>
      <c r="AK272" s="152"/>
      <c r="AL272" s="152"/>
      <c r="AM272" s="142"/>
    </row>
    <row r="273" spans="1:39" ht="18" customHeight="1">
      <c r="A273" s="143"/>
      <c r="B273" s="144" t="s">
        <v>21</v>
      </c>
      <c r="C273" s="149" t="s">
        <v>246</v>
      </c>
      <c r="D273" s="71"/>
      <c r="E273" s="71"/>
      <c r="F273" s="71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50"/>
      <c r="R273" s="50"/>
      <c r="S273" s="50"/>
      <c r="T273" s="145"/>
      <c r="U273" s="145"/>
      <c r="V273" s="145"/>
      <c r="W273" s="145"/>
      <c r="X273" s="50"/>
      <c r="Y273" s="50"/>
      <c r="Z273" s="50"/>
      <c r="AA273" s="56"/>
      <c r="AB273" s="140"/>
      <c r="AC273" s="153" t="s">
        <v>31</v>
      </c>
      <c r="AD273" s="153" t="s">
        <v>32</v>
      </c>
      <c r="AE273" s="141"/>
      <c r="AF273" s="146"/>
      <c r="AG273" s="141"/>
      <c r="AH273" s="141"/>
      <c r="AI273" s="141"/>
      <c r="AJ273" s="141"/>
      <c r="AK273" s="141"/>
      <c r="AL273" s="141"/>
      <c r="AM273" s="156"/>
    </row>
    <row r="274" spans="1:39" ht="18" customHeight="1">
      <c r="A274" s="143"/>
      <c r="B274" s="155" t="s">
        <v>22</v>
      </c>
      <c r="C274" s="5" t="s">
        <v>210</v>
      </c>
      <c r="D274" s="145"/>
      <c r="E274" s="145"/>
      <c r="F274" s="145"/>
      <c r="G274" s="71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50"/>
      <c r="Y274" s="50"/>
      <c r="Z274" s="50"/>
      <c r="AA274" s="56"/>
      <c r="AB274" s="140"/>
      <c r="AC274" s="152" t="s">
        <v>33</v>
      </c>
      <c r="AD274" s="152" t="s">
        <v>34</v>
      </c>
      <c r="AE274" s="160"/>
      <c r="AF274" s="160"/>
      <c r="AG274" s="141"/>
      <c r="AH274" s="141"/>
      <c r="AI274" s="141"/>
      <c r="AJ274" s="141"/>
      <c r="AK274" s="141"/>
      <c r="AL274" s="141"/>
      <c r="AM274" s="142"/>
    </row>
    <row r="275" spans="1:39" ht="18" customHeight="1">
      <c r="A275" s="143"/>
      <c r="B275" s="157" t="s">
        <v>23</v>
      </c>
      <c r="C275" s="71" t="s">
        <v>217</v>
      </c>
      <c r="D275" s="71"/>
      <c r="E275" s="71"/>
      <c r="F275" s="71"/>
      <c r="G275" s="71"/>
      <c r="H275" s="71"/>
      <c r="I275" s="71"/>
      <c r="J275" s="71"/>
      <c r="K275" s="161"/>
      <c r="L275" s="71"/>
      <c r="M275" s="71"/>
      <c r="N275" s="71"/>
      <c r="O275" s="71"/>
      <c r="P275" s="71"/>
      <c r="Q275" s="71"/>
      <c r="R275" s="71"/>
      <c r="S275" s="71"/>
      <c r="T275" s="71"/>
      <c r="U275" s="50"/>
      <c r="V275" s="50"/>
      <c r="W275" s="50"/>
      <c r="X275" s="50"/>
      <c r="Y275" s="50"/>
      <c r="Z275" s="50"/>
      <c r="AA275" s="56"/>
      <c r="AB275" s="140"/>
      <c r="AC275" s="153" t="s">
        <v>16</v>
      </c>
      <c r="AD275" s="162" t="s">
        <v>35</v>
      </c>
      <c r="AE275" s="141"/>
      <c r="AF275" s="141"/>
      <c r="AG275" s="141"/>
      <c r="AH275" s="141"/>
      <c r="AI275" s="141"/>
      <c r="AJ275" s="141"/>
      <c r="AK275" s="141"/>
      <c r="AL275" s="141"/>
      <c r="AM275" s="142"/>
    </row>
    <row r="276" spans="1:39" ht="18" customHeight="1">
      <c r="A276" s="143"/>
      <c r="B276" s="157" t="s">
        <v>24</v>
      </c>
      <c r="C276" s="158" t="s">
        <v>211</v>
      </c>
      <c r="D276" s="71"/>
      <c r="E276" s="71"/>
      <c r="F276" s="71"/>
      <c r="G276" s="71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6"/>
      <c r="AB276" s="140"/>
      <c r="AC276" s="153" t="s">
        <v>36</v>
      </c>
      <c r="AD276" s="153" t="s">
        <v>37</v>
      </c>
      <c r="AE276" s="141"/>
      <c r="AF276" s="141"/>
      <c r="AG276" s="141"/>
      <c r="AH276" s="141"/>
      <c r="AI276" s="141"/>
      <c r="AJ276" s="141"/>
      <c r="AK276" s="141"/>
      <c r="AL276" s="141"/>
      <c r="AM276" s="142"/>
    </row>
    <row r="277" spans="1:39" ht="18" customHeight="1">
      <c r="A277" s="143"/>
      <c r="B277" s="157" t="s">
        <v>46</v>
      </c>
      <c r="C277" s="5" t="s">
        <v>213</v>
      </c>
      <c r="D277" s="71"/>
      <c r="E277" s="71"/>
      <c r="F277" s="71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145"/>
      <c r="U277" s="145"/>
      <c r="V277" s="145"/>
      <c r="W277" s="145"/>
      <c r="X277" s="50"/>
      <c r="Y277" s="50"/>
      <c r="Z277" s="50"/>
      <c r="AA277" s="56"/>
      <c r="AB277" s="140"/>
      <c r="AC277" s="153" t="s">
        <v>38</v>
      </c>
      <c r="AD277" s="153" t="s">
        <v>39</v>
      </c>
      <c r="AE277" s="141"/>
      <c r="AF277" s="146"/>
      <c r="AG277" s="141"/>
      <c r="AH277" s="141"/>
      <c r="AI277" s="141"/>
      <c r="AJ277" s="141"/>
      <c r="AK277" s="141"/>
      <c r="AL277" s="141"/>
      <c r="AM277" s="142"/>
    </row>
    <row r="278" spans="1:39" ht="18" customHeight="1">
      <c r="A278" s="143"/>
      <c r="B278" s="157" t="s">
        <v>47</v>
      </c>
      <c r="C278" s="5" t="s">
        <v>237</v>
      </c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145"/>
      <c r="U278" s="145"/>
      <c r="V278" s="145"/>
      <c r="W278" s="145"/>
      <c r="X278" s="50"/>
      <c r="Y278" s="50"/>
      <c r="Z278" s="50"/>
      <c r="AA278" s="56"/>
      <c r="AB278" s="140"/>
      <c r="AC278" s="152" t="s">
        <v>40</v>
      </c>
      <c r="AD278" s="152" t="s">
        <v>41</v>
      </c>
      <c r="AE278" s="141"/>
      <c r="AF278" s="146"/>
      <c r="AG278" s="141"/>
      <c r="AH278" s="141"/>
      <c r="AI278" s="141"/>
      <c r="AJ278" s="141"/>
      <c r="AK278" s="141"/>
      <c r="AL278" s="141"/>
      <c r="AM278" s="142"/>
    </row>
    <row r="279" spans="1:39" ht="18" customHeight="1">
      <c r="A279" s="143"/>
      <c r="B279" s="144" t="s">
        <v>48</v>
      </c>
      <c r="C279" s="294" t="s">
        <v>236</v>
      </c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145"/>
      <c r="U279" s="145"/>
      <c r="V279" s="145"/>
      <c r="W279" s="145"/>
      <c r="X279" s="50"/>
      <c r="Y279" s="50"/>
      <c r="Z279" s="50"/>
      <c r="AA279" s="56"/>
      <c r="AB279" s="140"/>
      <c r="AC279" s="152"/>
      <c r="AD279" s="152"/>
      <c r="AE279" s="141"/>
      <c r="AF279" s="146"/>
      <c r="AG279" s="141"/>
      <c r="AH279" s="141"/>
      <c r="AI279" s="141"/>
      <c r="AJ279" s="141"/>
      <c r="AK279" s="141"/>
      <c r="AL279" s="141"/>
      <c r="AM279" s="142"/>
    </row>
    <row r="280" spans="1:39" ht="18" customHeight="1">
      <c r="A280" s="143"/>
      <c r="B280" s="144" t="s">
        <v>49</v>
      </c>
      <c r="C280" s="71" t="s">
        <v>245</v>
      </c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145"/>
      <c r="U280" s="145"/>
      <c r="V280" s="145"/>
      <c r="W280" s="145"/>
      <c r="X280" s="50"/>
      <c r="Y280" s="50"/>
      <c r="Z280" s="50"/>
      <c r="AA280" s="56"/>
      <c r="AB280" s="140"/>
      <c r="AC280" s="163"/>
      <c r="AD280" s="152" t="s">
        <v>64</v>
      </c>
      <c r="AE280" s="164"/>
      <c r="AF280" s="146"/>
      <c r="AG280" s="141"/>
      <c r="AH280" s="141"/>
      <c r="AI280" s="146"/>
      <c r="AJ280" s="141"/>
      <c r="AK280" s="141"/>
      <c r="AL280" s="141"/>
      <c r="AM280" s="142"/>
    </row>
    <row r="281" spans="1:39" ht="18" customHeight="1" thickBot="1">
      <c r="A281" s="165"/>
      <c r="B281" s="295"/>
      <c r="C281" s="65"/>
      <c r="D281" s="65"/>
      <c r="E281" s="166"/>
      <c r="F281" s="166"/>
      <c r="G281" s="166"/>
      <c r="H281" s="166"/>
      <c r="I281" s="166"/>
      <c r="J281" s="166"/>
      <c r="K281" s="65"/>
      <c r="L281" s="65"/>
      <c r="M281" s="65"/>
      <c r="N281" s="65"/>
      <c r="O281" s="65"/>
      <c r="P281" s="65"/>
      <c r="Q281" s="65"/>
      <c r="R281" s="65"/>
      <c r="S281" s="65"/>
      <c r="T281" s="167"/>
      <c r="U281" s="65"/>
      <c r="V281" s="65"/>
      <c r="W281" s="65"/>
      <c r="X281" s="65"/>
      <c r="Y281" s="65"/>
      <c r="Z281" s="65"/>
      <c r="AA281" s="168"/>
      <c r="AB281" s="402" t="s">
        <v>87</v>
      </c>
      <c r="AC281" s="319"/>
      <c r="AD281" s="403"/>
      <c r="AE281" s="403"/>
      <c r="AF281" s="403"/>
      <c r="AG281" s="403"/>
      <c r="AH281" s="403"/>
      <c r="AI281" s="403"/>
      <c r="AJ281" s="403"/>
      <c r="AK281" s="403"/>
      <c r="AL281" s="403"/>
      <c r="AM281" s="404"/>
    </row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spans="3:7" ht="18" customHeight="1">
      <c r="C292" s="283" t="s">
        <v>109</v>
      </c>
      <c r="D292" s="283"/>
      <c r="E292" s="283"/>
      <c r="F292" s="283"/>
      <c r="G292" s="283">
        <f>G20+G19+G23+G21+G66+G67+G69+G71+G70+G72+G119+G120+G122+G123+G124+G125+G126+G131+G132+G189+G190+G191+G192+G193+G194+G195+G196+G197+G203+G144</f>
        <v>1320</v>
      </c>
    </row>
    <row r="293" ht="18" customHeight="1">
      <c r="AR293" s="43">
        <f>1290/2400</f>
        <v>0.5375</v>
      </c>
    </row>
    <row r="294" ht="18" customHeight="1">
      <c r="K294" s="43">
        <f>G292/G264</f>
        <v>0.5324727712787414</v>
      </c>
    </row>
    <row r="295" spans="3:7" ht="18" customHeight="1">
      <c r="C295" s="283" t="s">
        <v>110</v>
      </c>
      <c r="D295" s="283"/>
      <c r="E295" s="283"/>
      <c r="F295" s="283"/>
      <c r="G295" s="284">
        <f>G210-G292</f>
        <v>1159</v>
      </c>
    </row>
    <row r="296" ht="18" customHeight="1">
      <c r="K296" s="43">
        <f>G295/G264</f>
        <v>0.46752722872125857</v>
      </c>
    </row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</sheetData>
  <sheetProtection/>
  <mergeCells count="846">
    <mergeCell ref="D65:E65"/>
    <mergeCell ref="H81:H82"/>
    <mergeCell ref="H78:H80"/>
    <mergeCell ref="F76:F77"/>
    <mergeCell ref="B71:C71"/>
    <mergeCell ref="B66:C66"/>
    <mergeCell ref="B70:C70"/>
    <mergeCell ref="A10:C10"/>
    <mergeCell ref="G34:K34"/>
    <mergeCell ref="B60:C64"/>
    <mergeCell ref="G60:K60"/>
    <mergeCell ref="K25:K26"/>
    <mergeCell ref="K62:K64"/>
    <mergeCell ref="A25:C26"/>
    <mergeCell ref="D13:F14"/>
    <mergeCell ref="A57:C57"/>
    <mergeCell ref="A54:C54"/>
    <mergeCell ref="A60:A64"/>
    <mergeCell ref="D62:D64"/>
    <mergeCell ref="B67:C67"/>
    <mergeCell ref="B68:C68"/>
    <mergeCell ref="B65:C65"/>
    <mergeCell ref="J27:J29"/>
    <mergeCell ref="G33:K33"/>
    <mergeCell ref="G27:G29"/>
    <mergeCell ref="J30:J31"/>
    <mergeCell ref="K30:K31"/>
    <mergeCell ref="G30:G31"/>
    <mergeCell ref="H27:H29"/>
    <mergeCell ref="G32:K32"/>
    <mergeCell ref="D60:F61"/>
    <mergeCell ref="F62:F64"/>
    <mergeCell ref="I81:I82"/>
    <mergeCell ref="E62:E64"/>
    <mergeCell ref="F81:F82"/>
    <mergeCell ref="E78:E80"/>
    <mergeCell ref="D81:D82"/>
    <mergeCell ref="G112:G115"/>
    <mergeCell ref="G61:G64"/>
    <mergeCell ref="I62:I64"/>
    <mergeCell ref="H62:H64"/>
    <mergeCell ref="H61:K61"/>
    <mergeCell ref="G111:K111"/>
    <mergeCell ref="H113:H115"/>
    <mergeCell ref="G81:G82"/>
    <mergeCell ref="G78:G80"/>
    <mergeCell ref="A106:C106"/>
    <mergeCell ref="A78:C85"/>
    <mergeCell ref="D116:E116"/>
    <mergeCell ref="A108:C108"/>
    <mergeCell ref="E81:E82"/>
    <mergeCell ref="AB227:AM227"/>
    <mergeCell ref="X214:AA214"/>
    <mergeCell ref="AB214:AE214"/>
    <mergeCell ref="AF214:AI214"/>
    <mergeCell ref="AJ214:AM214"/>
    <mergeCell ref="P212:S212"/>
    <mergeCell ref="G212:K212"/>
    <mergeCell ref="G210:G211"/>
    <mergeCell ref="AF213:AI213"/>
    <mergeCell ref="I185:I187"/>
    <mergeCell ref="D185:D187"/>
    <mergeCell ref="E185:E187"/>
    <mergeCell ref="H210:H211"/>
    <mergeCell ref="I210:I211"/>
    <mergeCell ref="J210:J211"/>
    <mergeCell ref="AF211:AI211"/>
    <mergeCell ref="L211:O211"/>
    <mergeCell ref="P211:S211"/>
    <mergeCell ref="T214:W214"/>
    <mergeCell ref="AF212:AI212"/>
    <mergeCell ref="T211:W211"/>
    <mergeCell ref="X211:AA211"/>
    <mergeCell ref="L212:O212"/>
    <mergeCell ref="AJ213:AM213"/>
    <mergeCell ref="T212:W212"/>
    <mergeCell ref="X212:AA212"/>
    <mergeCell ref="AB212:AE212"/>
    <mergeCell ref="AJ212:AM212"/>
    <mergeCell ref="T213:W213"/>
    <mergeCell ref="X213:AA213"/>
    <mergeCell ref="AB213:AE213"/>
    <mergeCell ref="G214:K214"/>
    <mergeCell ref="L214:O214"/>
    <mergeCell ref="P214:S214"/>
    <mergeCell ref="G213:K213"/>
    <mergeCell ref="L213:O213"/>
    <mergeCell ref="P213:S213"/>
    <mergeCell ref="AJ211:AM211"/>
    <mergeCell ref="AM208:AM209"/>
    <mergeCell ref="AB211:AE211"/>
    <mergeCell ref="AI208:AI209"/>
    <mergeCell ref="AF208:AF209"/>
    <mergeCell ref="AG208:AG209"/>
    <mergeCell ref="AK208:AK209"/>
    <mergeCell ref="AB208:AB209"/>
    <mergeCell ref="AC208:AC209"/>
    <mergeCell ref="AH208:AH209"/>
    <mergeCell ref="M208:M209"/>
    <mergeCell ref="L207:O207"/>
    <mergeCell ref="AD208:AD209"/>
    <mergeCell ref="Y208:Y209"/>
    <mergeCell ref="Z208:Z209"/>
    <mergeCell ref="AA208:AA209"/>
    <mergeCell ref="V208:V209"/>
    <mergeCell ref="N208:N209"/>
    <mergeCell ref="W208:W209"/>
    <mergeCell ref="X208:X209"/>
    <mergeCell ref="K205:K206"/>
    <mergeCell ref="D210:D211"/>
    <mergeCell ref="E210:E211"/>
    <mergeCell ref="F210:F211"/>
    <mergeCell ref="K210:K211"/>
    <mergeCell ref="AL208:AL209"/>
    <mergeCell ref="AJ208:AJ209"/>
    <mergeCell ref="AE208:AE209"/>
    <mergeCell ref="G207:G209"/>
    <mergeCell ref="H207:H209"/>
    <mergeCell ref="AB207:AE207"/>
    <mergeCell ref="P207:S207"/>
    <mergeCell ref="A207:C214"/>
    <mergeCell ref="D207:D209"/>
    <mergeCell ref="E207:E209"/>
    <mergeCell ref="F207:F209"/>
    <mergeCell ref="D212:F214"/>
    <mergeCell ref="I207:I209"/>
    <mergeCell ref="L208:L209"/>
    <mergeCell ref="Q208:Q209"/>
    <mergeCell ref="P208:P209"/>
    <mergeCell ref="AJ206:AM206"/>
    <mergeCell ref="AJ207:AM207"/>
    <mergeCell ref="R208:R209"/>
    <mergeCell ref="S208:S209"/>
    <mergeCell ref="T208:T209"/>
    <mergeCell ref="U208:U209"/>
    <mergeCell ref="AB206:AE206"/>
    <mergeCell ref="T206:W206"/>
    <mergeCell ref="X207:AA207"/>
    <mergeCell ref="D205:D206"/>
    <mergeCell ref="E205:E206"/>
    <mergeCell ref="F205:F206"/>
    <mergeCell ref="G205:G206"/>
    <mergeCell ref="T207:W207"/>
    <mergeCell ref="H205:H206"/>
    <mergeCell ref="I205:I206"/>
    <mergeCell ref="J207:J209"/>
    <mergeCell ref="K207:K209"/>
    <mergeCell ref="O208:O209"/>
    <mergeCell ref="AF184:AI184"/>
    <mergeCell ref="V186:V187"/>
    <mergeCell ref="W186:W187"/>
    <mergeCell ref="Z186:Z187"/>
    <mergeCell ref="AB186:AB187"/>
    <mergeCell ref="AI186:AI187"/>
    <mergeCell ref="AB184:AE184"/>
    <mergeCell ref="AC186:AC187"/>
    <mergeCell ref="AF186:AF187"/>
    <mergeCell ref="AH186:AH187"/>
    <mergeCell ref="H185:H187"/>
    <mergeCell ref="D183:F184"/>
    <mergeCell ref="G184:G187"/>
    <mergeCell ref="F185:F187"/>
    <mergeCell ref="H184:K184"/>
    <mergeCell ref="A179:C179"/>
    <mergeCell ref="G183:K183"/>
    <mergeCell ref="AF156:AI156"/>
    <mergeCell ref="AJ155:AM155"/>
    <mergeCell ref="AF157:AI157"/>
    <mergeCell ref="AF155:AI155"/>
    <mergeCell ref="A176:C176"/>
    <mergeCell ref="A181:C181"/>
    <mergeCell ref="A180:C180"/>
    <mergeCell ref="AB157:AE157"/>
    <mergeCell ref="X186:X187"/>
    <mergeCell ref="AA186:AA187"/>
    <mergeCell ref="AD186:AD187"/>
    <mergeCell ref="U186:U187"/>
    <mergeCell ref="AJ154:AM154"/>
    <mergeCell ref="T157:W157"/>
    <mergeCell ref="AF154:AI154"/>
    <mergeCell ref="AJ157:AM157"/>
    <mergeCell ref="AJ156:AM156"/>
    <mergeCell ref="AJ112:AM112"/>
    <mergeCell ref="D155:F157"/>
    <mergeCell ref="D150:D152"/>
    <mergeCell ref="G157:K157"/>
    <mergeCell ref="G155:K155"/>
    <mergeCell ref="D153:D154"/>
    <mergeCell ref="E153:E154"/>
    <mergeCell ref="E150:E152"/>
    <mergeCell ref="F153:F154"/>
    <mergeCell ref="F150:F152"/>
    <mergeCell ref="P157:S157"/>
    <mergeCell ref="AD114:AD115"/>
    <mergeCell ref="L113:AM113"/>
    <mergeCell ref="AB109:AM109"/>
    <mergeCell ref="P112:S112"/>
    <mergeCell ref="AJ114:AJ115"/>
    <mergeCell ref="AC114:AC115"/>
    <mergeCell ref="AB112:AE112"/>
    <mergeCell ref="AL114:AL115"/>
    <mergeCell ref="L114:L115"/>
    <mergeCell ref="F148:F149"/>
    <mergeCell ref="S151:S152"/>
    <mergeCell ref="P156:S156"/>
    <mergeCell ref="T156:W156"/>
    <mergeCell ref="T155:W155"/>
    <mergeCell ref="P155:S155"/>
    <mergeCell ref="T154:W154"/>
    <mergeCell ref="I150:I152"/>
    <mergeCell ref="H153:H154"/>
    <mergeCell ref="I153:I154"/>
    <mergeCell ref="G84:K84"/>
    <mergeCell ref="V151:V152"/>
    <mergeCell ref="D113:D115"/>
    <mergeCell ref="E113:E115"/>
    <mergeCell ref="F113:F115"/>
    <mergeCell ref="T150:W150"/>
    <mergeCell ref="T151:T152"/>
    <mergeCell ref="U151:U152"/>
    <mergeCell ref="G148:G149"/>
    <mergeCell ref="P151:P152"/>
    <mergeCell ref="AH63:AH64"/>
    <mergeCell ref="L63:L64"/>
    <mergeCell ref="D111:F112"/>
    <mergeCell ref="D148:D149"/>
    <mergeCell ref="E148:E149"/>
    <mergeCell ref="X157:AA157"/>
    <mergeCell ref="D83:F85"/>
    <mergeCell ref="G83:K83"/>
    <mergeCell ref="L85:O85"/>
    <mergeCell ref="G85:K85"/>
    <mergeCell ref="L79:L80"/>
    <mergeCell ref="N79:N80"/>
    <mergeCell ref="O79:O80"/>
    <mergeCell ref="T78:W78"/>
    <mergeCell ref="L77:O77"/>
    <mergeCell ref="O63:O64"/>
    <mergeCell ref="AF78:AI78"/>
    <mergeCell ref="AA79:AA80"/>
    <mergeCell ref="AJ32:AM32"/>
    <mergeCell ref="X32:AA32"/>
    <mergeCell ref="AF32:AI32"/>
    <mergeCell ref="AB56:AM56"/>
    <mergeCell ref="AJ33:AM33"/>
    <mergeCell ref="AJ34:AM34"/>
    <mergeCell ref="AG79:AG80"/>
    <mergeCell ref="AF33:AI33"/>
    <mergeCell ref="L32:O32"/>
    <mergeCell ref="T27:W27"/>
    <mergeCell ref="T61:W61"/>
    <mergeCell ref="AB61:AE61"/>
    <mergeCell ref="L61:O61"/>
    <mergeCell ref="X27:AA27"/>
    <mergeCell ref="AB27:AE27"/>
    <mergeCell ref="X31:AA31"/>
    <mergeCell ref="Z28:Z29"/>
    <mergeCell ref="U28:U29"/>
    <mergeCell ref="Q28:Q29"/>
    <mergeCell ref="R28:R29"/>
    <mergeCell ref="P32:S32"/>
    <mergeCell ref="T32:W32"/>
    <mergeCell ref="P33:S33"/>
    <mergeCell ref="Y28:Y29"/>
    <mergeCell ref="P31:S31"/>
    <mergeCell ref="AB1:AM1"/>
    <mergeCell ref="AB11:AM11"/>
    <mergeCell ref="AB48:AM48"/>
    <mergeCell ref="AJ16:AJ17"/>
    <mergeCell ref="AC16:AC17"/>
    <mergeCell ref="AD16:AD17"/>
    <mergeCell ref="AE16:AE17"/>
    <mergeCell ref="A6:C6"/>
    <mergeCell ref="L13:AM13"/>
    <mergeCell ref="AL16:AL17"/>
    <mergeCell ref="A58:C58"/>
    <mergeCell ref="A56:C56"/>
    <mergeCell ref="A13:A17"/>
    <mergeCell ref="B13:C17"/>
    <mergeCell ref="B18:C18"/>
    <mergeCell ref="A27:C34"/>
    <mergeCell ref="A53:C53"/>
    <mergeCell ref="AF16:AF17"/>
    <mergeCell ref="A55:C55"/>
    <mergeCell ref="A52:C52"/>
    <mergeCell ref="A1:C1"/>
    <mergeCell ref="A3:C3"/>
    <mergeCell ref="A2:C2"/>
    <mergeCell ref="A11:C11"/>
    <mergeCell ref="A9:C9"/>
    <mergeCell ref="A4:C4"/>
    <mergeCell ref="A5:C5"/>
    <mergeCell ref="AB14:AE14"/>
    <mergeCell ref="A8:C8"/>
    <mergeCell ref="A7:C7"/>
    <mergeCell ref="AB16:AB17"/>
    <mergeCell ref="U16:U17"/>
    <mergeCell ref="X16:X17"/>
    <mergeCell ref="D15:D17"/>
    <mergeCell ref="E15:E17"/>
    <mergeCell ref="F15:F17"/>
    <mergeCell ref="AB9:AM9"/>
    <mergeCell ref="Z16:Z17"/>
    <mergeCell ref="G13:K13"/>
    <mergeCell ref="H15:H17"/>
    <mergeCell ref="I15:I17"/>
    <mergeCell ref="J15:J17"/>
    <mergeCell ref="K15:K17"/>
    <mergeCell ref="R16:R17"/>
    <mergeCell ref="P16:P17"/>
    <mergeCell ref="P14:S14"/>
    <mergeCell ref="O16:O17"/>
    <mergeCell ref="S16:S17"/>
    <mergeCell ref="X14:AA14"/>
    <mergeCell ref="AF14:AI14"/>
    <mergeCell ref="AH16:AH17"/>
    <mergeCell ref="AA16:AA17"/>
    <mergeCell ref="V16:V17"/>
    <mergeCell ref="W16:W17"/>
    <mergeCell ref="AG16:AG17"/>
    <mergeCell ref="D27:D29"/>
    <mergeCell ref="L14:O14"/>
    <mergeCell ref="F30:F31"/>
    <mergeCell ref="H25:H26"/>
    <mergeCell ref="I25:I26"/>
    <mergeCell ref="N28:N29"/>
    <mergeCell ref="O28:O29"/>
    <mergeCell ref="G14:G17"/>
    <mergeCell ref="H14:K14"/>
    <mergeCell ref="N16:N17"/>
    <mergeCell ref="D25:D26"/>
    <mergeCell ref="E25:E26"/>
    <mergeCell ref="J25:J26"/>
    <mergeCell ref="L31:O31"/>
    <mergeCell ref="H30:H31"/>
    <mergeCell ref="I30:I31"/>
    <mergeCell ref="I27:I29"/>
    <mergeCell ref="L27:O27"/>
    <mergeCell ref="L28:L29"/>
    <mergeCell ref="M28:M29"/>
    <mergeCell ref="D18:E18"/>
    <mergeCell ref="H18:K18"/>
    <mergeCell ref="L18:AM18"/>
    <mergeCell ref="P27:S27"/>
    <mergeCell ref="F25:F26"/>
    <mergeCell ref="G25:G26"/>
    <mergeCell ref="K27:K29"/>
    <mergeCell ref="AL28:AL29"/>
    <mergeCell ref="S28:S29"/>
    <mergeCell ref="W28:W29"/>
    <mergeCell ref="AK28:AK29"/>
    <mergeCell ref="AG28:AG29"/>
    <mergeCell ref="AJ28:AJ29"/>
    <mergeCell ref="AD28:AD29"/>
    <mergeCell ref="AI28:AI29"/>
    <mergeCell ref="AF28:AF29"/>
    <mergeCell ref="AH28:AH29"/>
    <mergeCell ref="P34:S34"/>
    <mergeCell ref="AB34:AE34"/>
    <mergeCell ref="X34:AA34"/>
    <mergeCell ref="AE28:AE29"/>
    <mergeCell ref="AC28:AC29"/>
    <mergeCell ref="AB28:AB29"/>
    <mergeCell ref="V28:V29"/>
    <mergeCell ref="AA28:AA29"/>
    <mergeCell ref="T28:T29"/>
    <mergeCell ref="P28:P29"/>
    <mergeCell ref="AF31:AI31"/>
    <mergeCell ref="AB32:AE32"/>
    <mergeCell ref="AB31:AE31"/>
    <mergeCell ref="A51:C51"/>
    <mergeCell ref="A48:C48"/>
    <mergeCell ref="A49:C49"/>
    <mergeCell ref="A50:C50"/>
    <mergeCell ref="AF34:AI34"/>
    <mergeCell ref="L33:O33"/>
    <mergeCell ref="AB33:AE33"/>
    <mergeCell ref="D32:F34"/>
    <mergeCell ref="X28:X29"/>
    <mergeCell ref="T31:W31"/>
    <mergeCell ref="D30:D31"/>
    <mergeCell ref="L34:O34"/>
    <mergeCell ref="X33:AA33"/>
    <mergeCell ref="T34:W34"/>
    <mergeCell ref="E30:E31"/>
    <mergeCell ref="E27:E29"/>
    <mergeCell ref="F27:F29"/>
    <mergeCell ref="X61:AA61"/>
    <mergeCell ref="Z63:Z64"/>
    <mergeCell ref="X63:X64"/>
    <mergeCell ref="AC63:AC64"/>
    <mergeCell ref="AA63:AA64"/>
    <mergeCell ref="AF61:AI61"/>
    <mergeCell ref="L62:AM62"/>
    <mergeCell ref="AJ61:AM61"/>
    <mergeCell ref="T63:T64"/>
    <mergeCell ref="AK63:AK64"/>
    <mergeCell ref="W79:W80"/>
    <mergeCell ref="L65:AM65"/>
    <mergeCell ref="S63:S64"/>
    <mergeCell ref="AE63:AE64"/>
    <mergeCell ref="AF63:AF64"/>
    <mergeCell ref="R63:R64"/>
    <mergeCell ref="AC79:AC80"/>
    <mergeCell ref="AG63:AG64"/>
    <mergeCell ref="Y63:Y64"/>
    <mergeCell ref="N63:N64"/>
    <mergeCell ref="L82:O82"/>
    <mergeCell ref="T83:W83"/>
    <mergeCell ref="P63:P64"/>
    <mergeCell ref="Z79:Z80"/>
    <mergeCell ref="P78:S78"/>
    <mergeCell ref="L83:O83"/>
    <mergeCell ref="P83:S83"/>
    <mergeCell ref="T82:W82"/>
    <mergeCell ref="V63:V64"/>
    <mergeCell ref="U63:U64"/>
    <mergeCell ref="AJ149:AM149"/>
    <mergeCell ref="X82:AA82"/>
    <mergeCell ref="X83:AA83"/>
    <mergeCell ref="P82:S82"/>
    <mergeCell ref="P84:S84"/>
    <mergeCell ref="AF85:AI85"/>
    <mergeCell ref="AM114:AM115"/>
    <mergeCell ref="AB106:AM106"/>
    <mergeCell ref="AG114:AG115"/>
    <mergeCell ref="U114:U115"/>
    <mergeCell ref="AM151:AM152"/>
    <mergeCell ref="H112:K112"/>
    <mergeCell ref="K113:K115"/>
    <mergeCell ref="K148:K149"/>
    <mergeCell ref="X151:X152"/>
    <mergeCell ref="AK151:AK152"/>
    <mergeCell ref="AJ150:AM150"/>
    <mergeCell ref="AK114:AK115"/>
    <mergeCell ref="H148:H149"/>
    <mergeCell ref="O114:O115"/>
    <mergeCell ref="I148:I149"/>
    <mergeCell ref="J148:J149"/>
    <mergeCell ref="AJ151:AJ152"/>
    <mergeCell ref="Y151:Y152"/>
    <mergeCell ref="R114:R115"/>
    <mergeCell ref="Y114:Y115"/>
    <mergeCell ref="Z114:Z115"/>
    <mergeCell ref="AA114:AA115"/>
    <mergeCell ref="AB114:AB115"/>
    <mergeCell ref="AH114:AH115"/>
    <mergeCell ref="AI151:AI152"/>
    <mergeCell ref="AH151:AH152"/>
    <mergeCell ref="AL151:AL152"/>
    <mergeCell ref="L116:AM116"/>
    <mergeCell ref="AF149:AI149"/>
    <mergeCell ref="X150:AA150"/>
    <mergeCell ref="AB149:AE149"/>
    <mergeCell ref="AG151:AG152"/>
    <mergeCell ref="X149:AA149"/>
    <mergeCell ref="T149:W149"/>
    <mergeCell ref="W151:W152"/>
    <mergeCell ref="AF151:AF152"/>
    <mergeCell ref="L155:O155"/>
    <mergeCell ref="G156:K156"/>
    <mergeCell ref="L156:O156"/>
    <mergeCell ref="X155:AA155"/>
    <mergeCell ref="AB155:AE155"/>
    <mergeCell ref="AB154:AE154"/>
    <mergeCell ref="X154:AA154"/>
    <mergeCell ref="X156:AA156"/>
    <mergeCell ref="G153:G154"/>
    <mergeCell ref="O151:O152"/>
    <mergeCell ref="P150:S150"/>
    <mergeCell ref="L154:O154"/>
    <mergeCell ref="J153:J154"/>
    <mergeCell ref="K153:K154"/>
    <mergeCell ref="Q151:Q152"/>
    <mergeCell ref="R151:R152"/>
    <mergeCell ref="P154:S154"/>
    <mergeCell ref="M151:M152"/>
    <mergeCell ref="T84:W84"/>
    <mergeCell ref="P85:S85"/>
    <mergeCell ref="AB107:AM107"/>
    <mergeCell ref="T85:W85"/>
    <mergeCell ref="AJ85:AM85"/>
    <mergeCell ref="X85:AA85"/>
    <mergeCell ref="AB98:AM98"/>
    <mergeCell ref="AB85:AE85"/>
    <mergeCell ref="AJ31:AM31"/>
    <mergeCell ref="AM28:AM29"/>
    <mergeCell ref="L84:O84"/>
    <mergeCell ref="T79:T80"/>
    <mergeCell ref="P77:S77"/>
    <mergeCell ref="L78:O78"/>
    <mergeCell ref="S79:S80"/>
    <mergeCell ref="Q79:Q80"/>
    <mergeCell ref="P79:P80"/>
    <mergeCell ref="M79:M80"/>
    <mergeCell ref="U79:U80"/>
    <mergeCell ref="V79:V80"/>
    <mergeCell ref="L60:AM60"/>
    <mergeCell ref="AL63:AL64"/>
    <mergeCell ref="AJ63:AJ64"/>
    <mergeCell ref="P61:S61"/>
    <mergeCell ref="R79:R80"/>
    <mergeCell ref="X78:AA78"/>
    <mergeCell ref="AB63:AB64"/>
    <mergeCell ref="Y79:Y80"/>
    <mergeCell ref="AJ14:AM14"/>
    <mergeCell ref="AF27:AI27"/>
    <mergeCell ref="AJ27:AM27"/>
    <mergeCell ref="L15:AM15"/>
    <mergeCell ref="L16:L17"/>
    <mergeCell ref="T14:W14"/>
    <mergeCell ref="Y16:Y17"/>
    <mergeCell ref="AI16:AI17"/>
    <mergeCell ref="T16:T17"/>
    <mergeCell ref="AK16:AK17"/>
    <mergeCell ref="AB84:AE84"/>
    <mergeCell ref="AM79:AM80"/>
    <mergeCell ref="AE79:AE80"/>
    <mergeCell ref="AJ82:AM82"/>
    <mergeCell ref="AD79:AD80"/>
    <mergeCell ref="AJ83:AM83"/>
    <mergeCell ref="AB83:AE83"/>
    <mergeCell ref="AF83:AI83"/>
    <mergeCell ref="AF82:AI82"/>
    <mergeCell ref="AB82:AE82"/>
    <mergeCell ref="AB181:AM181"/>
    <mergeCell ref="AF79:AF80"/>
    <mergeCell ref="AB58:AM58"/>
    <mergeCell ref="AB178:AM178"/>
    <mergeCell ref="AB179:AM179"/>
    <mergeCell ref="AF112:AI112"/>
    <mergeCell ref="AI114:AI115"/>
    <mergeCell ref="AE114:AE115"/>
    <mergeCell ref="AB150:AE150"/>
    <mergeCell ref="AB170:AM170"/>
    <mergeCell ref="AB47:AM47"/>
    <mergeCell ref="AK79:AK80"/>
    <mergeCell ref="AD63:AD64"/>
    <mergeCell ref="AJ78:AM78"/>
    <mergeCell ref="AJ79:AJ80"/>
    <mergeCell ref="AM63:AM64"/>
    <mergeCell ref="AL79:AL80"/>
    <mergeCell ref="AB77:AE77"/>
    <mergeCell ref="AB79:AB80"/>
    <mergeCell ref="AI63:AI64"/>
    <mergeCell ref="L184:O184"/>
    <mergeCell ref="AB8:AM8"/>
    <mergeCell ref="AM16:AM17"/>
    <mergeCell ref="AB99:AM99"/>
    <mergeCell ref="AF84:AI84"/>
    <mergeCell ref="AB78:AE78"/>
    <mergeCell ref="AI79:AI80"/>
    <mergeCell ref="AH79:AH80"/>
    <mergeCell ref="AB55:AM55"/>
    <mergeCell ref="AJ84:AM84"/>
    <mergeCell ref="L183:AM183"/>
    <mergeCell ref="P186:P187"/>
    <mergeCell ref="AJ184:AM184"/>
    <mergeCell ref="T184:W184"/>
    <mergeCell ref="X184:AA184"/>
    <mergeCell ref="N186:N187"/>
    <mergeCell ref="O186:O187"/>
    <mergeCell ref="M186:M187"/>
    <mergeCell ref="Q186:Q187"/>
    <mergeCell ref="AG186:AG187"/>
    <mergeCell ref="D1:AA2"/>
    <mergeCell ref="D48:AA49"/>
    <mergeCell ref="D99:AA100"/>
    <mergeCell ref="X77:AA77"/>
    <mergeCell ref="T33:W33"/>
    <mergeCell ref="X79:X80"/>
    <mergeCell ref="X84:AA84"/>
    <mergeCell ref="M16:M17"/>
    <mergeCell ref="Q16:Q17"/>
    <mergeCell ref="Q63:Q64"/>
    <mergeCell ref="D171:AA172"/>
    <mergeCell ref="AD151:AD152"/>
    <mergeCell ref="AB151:AB152"/>
    <mergeCell ref="J150:J152"/>
    <mergeCell ref="L150:O150"/>
    <mergeCell ref="AA151:AA152"/>
    <mergeCell ref="N151:N152"/>
    <mergeCell ref="K150:K152"/>
    <mergeCell ref="L151:L152"/>
    <mergeCell ref="AB156:AE156"/>
    <mergeCell ref="R243:R244"/>
    <mergeCell ref="L240:AM240"/>
    <mergeCell ref="AB238:AM238"/>
    <mergeCell ref="AB236:AM236"/>
    <mergeCell ref="AK243:AK244"/>
    <mergeCell ref="L242:AM242"/>
    <mergeCell ref="M243:M244"/>
    <mergeCell ref="AM243:AM244"/>
    <mergeCell ref="X241:AA241"/>
    <mergeCell ref="AF241:AI241"/>
    <mergeCell ref="L241:O241"/>
    <mergeCell ref="T186:T187"/>
    <mergeCell ref="AB228:AM228"/>
    <mergeCell ref="S186:S187"/>
    <mergeCell ref="AE186:AE187"/>
    <mergeCell ref="AF207:AI207"/>
    <mergeCell ref="AM186:AM187"/>
    <mergeCell ref="AL186:AL187"/>
    <mergeCell ref="R186:R187"/>
    <mergeCell ref="AJ241:AM241"/>
    <mergeCell ref="L188:AM188"/>
    <mergeCell ref="AK186:AK187"/>
    <mergeCell ref="AJ186:AJ187"/>
    <mergeCell ref="J185:J187"/>
    <mergeCell ref="L186:L187"/>
    <mergeCell ref="K185:K187"/>
    <mergeCell ref="L185:AM185"/>
    <mergeCell ref="E242:E244"/>
    <mergeCell ref="H241:K241"/>
    <mergeCell ref="I242:I244"/>
    <mergeCell ref="D240:F241"/>
    <mergeCell ref="D188:E188"/>
    <mergeCell ref="H188:K188"/>
    <mergeCell ref="G240:K240"/>
    <mergeCell ref="D228:AA229"/>
    <mergeCell ref="X206:AA206"/>
    <mergeCell ref="J205:J206"/>
    <mergeCell ref="AB243:AB244"/>
    <mergeCell ref="Y243:Y244"/>
    <mergeCell ref="Z243:Z244"/>
    <mergeCell ref="AA243:AA244"/>
    <mergeCell ref="A237:C237"/>
    <mergeCell ref="AB235:AM235"/>
    <mergeCell ref="A238:C238"/>
    <mergeCell ref="J242:J244"/>
    <mergeCell ref="K242:K244"/>
    <mergeCell ref="D242:D244"/>
    <mergeCell ref="W243:W244"/>
    <mergeCell ref="H242:H244"/>
    <mergeCell ref="AL243:AL244"/>
    <mergeCell ref="AD243:AD244"/>
    <mergeCell ref="AE243:AE244"/>
    <mergeCell ref="AF243:AF244"/>
    <mergeCell ref="AG243:AG244"/>
    <mergeCell ref="AJ243:AJ244"/>
    <mergeCell ref="AI243:AI244"/>
    <mergeCell ref="AH243:AH244"/>
    <mergeCell ref="P241:S241"/>
    <mergeCell ref="Q243:Q244"/>
    <mergeCell ref="AC243:AC244"/>
    <mergeCell ref="L243:L244"/>
    <mergeCell ref="T241:W241"/>
    <mergeCell ref="H259:H260"/>
    <mergeCell ref="I259:I260"/>
    <mergeCell ref="J259:J260"/>
    <mergeCell ref="S243:S244"/>
    <mergeCell ref="L245:AM245"/>
    <mergeCell ref="E264:E265"/>
    <mergeCell ref="G264:G265"/>
    <mergeCell ref="P243:P244"/>
    <mergeCell ref="AB241:AE241"/>
    <mergeCell ref="N243:N244"/>
    <mergeCell ref="O243:O244"/>
    <mergeCell ref="X243:X244"/>
    <mergeCell ref="U243:U244"/>
    <mergeCell ref="V243:V244"/>
    <mergeCell ref="T243:T244"/>
    <mergeCell ref="AD262:AD263"/>
    <mergeCell ref="AE262:AE263"/>
    <mergeCell ref="G268:K268"/>
    <mergeCell ref="A261:C268"/>
    <mergeCell ref="D261:D263"/>
    <mergeCell ref="E261:E263"/>
    <mergeCell ref="F261:F263"/>
    <mergeCell ref="D266:F268"/>
    <mergeCell ref="H261:H263"/>
    <mergeCell ref="D264:D265"/>
    <mergeCell ref="AL262:AL263"/>
    <mergeCell ref="AM262:AM263"/>
    <mergeCell ref="K259:K260"/>
    <mergeCell ref="AF261:AI261"/>
    <mergeCell ref="T261:W261"/>
    <mergeCell ref="U262:U263"/>
    <mergeCell ref="V262:V263"/>
    <mergeCell ref="AF260:AI260"/>
    <mergeCell ref="AB262:AB263"/>
    <mergeCell ref="AC262:AC263"/>
    <mergeCell ref="AB260:AE260"/>
    <mergeCell ref="T260:W260"/>
    <mergeCell ref="X261:AA261"/>
    <mergeCell ref="X260:AA260"/>
    <mergeCell ref="AB261:AE261"/>
    <mergeCell ref="AJ260:AM260"/>
    <mergeCell ref="AJ261:AM261"/>
    <mergeCell ref="L261:O261"/>
    <mergeCell ref="L265:O265"/>
    <mergeCell ref="P265:S265"/>
    <mergeCell ref="I261:I263"/>
    <mergeCell ref="J261:J263"/>
    <mergeCell ref="Q262:Q263"/>
    <mergeCell ref="R262:R263"/>
    <mergeCell ref="AF265:AI265"/>
    <mergeCell ref="AF262:AF263"/>
    <mergeCell ref="AA262:AA263"/>
    <mergeCell ref="I264:I265"/>
    <mergeCell ref="K261:K263"/>
    <mergeCell ref="W262:W263"/>
    <mergeCell ref="P261:S261"/>
    <mergeCell ref="P262:P263"/>
    <mergeCell ref="N262:N263"/>
    <mergeCell ref="O262:O263"/>
    <mergeCell ref="Y262:Y263"/>
    <mergeCell ref="Z262:Z263"/>
    <mergeCell ref="T262:T263"/>
    <mergeCell ref="L262:L263"/>
    <mergeCell ref="M262:M263"/>
    <mergeCell ref="X262:X263"/>
    <mergeCell ref="AJ265:AM265"/>
    <mergeCell ref="AK262:AK263"/>
    <mergeCell ref="AH262:AH263"/>
    <mergeCell ref="AI262:AI263"/>
    <mergeCell ref="AJ262:AJ263"/>
    <mergeCell ref="F264:F265"/>
    <mergeCell ref="AG262:AG263"/>
    <mergeCell ref="S262:S263"/>
    <mergeCell ref="AB265:AE265"/>
    <mergeCell ref="X265:AA265"/>
    <mergeCell ref="P266:S266"/>
    <mergeCell ref="AF267:AI267"/>
    <mergeCell ref="AJ267:AM267"/>
    <mergeCell ref="X267:AA267"/>
    <mergeCell ref="X266:AA266"/>
    <mergeCell ref="AB266:AE266"/>
    <mergeCell ref="AJ266:AM266"/>
    <mergeCell ref="AF266:AI266"/>
    <mergeCell ref="AB267:AE267"/>
    <mergeCell ref="AB281:AM281"/>
    <mergeCell ref="X268:AA268"/>
    <mergeCell ref="AB268:AE268"/>
    <mergeCell ref="AF268:AI268"/>
    <mergeCell ref="AJ268:AM268"/>
    <mergeCell ref="L266:O266"/>
    <mergeCell ref="T267:W267"/>
    <mergeCell ref="T266:W266"/>
    <mergeCell ref="L267:O267"/>
    <mergeCell ref="P267:S267"/>
    <mergeCell ref="L268:O268"/>
    <mergeCell ref="P268:S268"/>
    <mergeCell ref="T268:W268"/>
    <mergeCell ref="G261:G263"/>
    <mergeCell ref="G267:K267"/>
    <mergeCell ref="J264:J265"/>
    <mergeCell ref="G266:K266"/>
    <mergeCell ref="H264:H265"/>
    <mergeCell ref="K264:K265"/>
    <mergeCell ref="T265:W265"/>
    <mergeCell ref="G259:G260"/>
    <mergeCell ref="F242:F244"/>
    <mergeCell ref="G241:G244"/>
    <mergeCell ref="A234:C234"/>
    <mergeCell ref="B245:C245"/>
    <mergeCell ref="D259:D260"/>
    <mergeCell ref="E259:E260"/>
    <mergeCell ref="F259:F260"/>
    <mergeCell ref="A259:C260"/>
    <mergeCell ref="A235:C235"/>
    <mergeCell ref="H245:K245"/>
    <mergeCell ref="A228:C228"/>
    <mergeCell ref="A232:C232"/>
    <mergeCell ref="A240:A244"/>
    <mergeCell ref="B240:C244"/>
    <mergeCell ref="A236:C236"/>
    <mergeCell ref="A230:C230"/>
    <mergeCell ref="D245:E245"/>
    <mergeCell ref="A231:C231"/>
    <mergeCell ref="A229:C229"/>
    <mergeCell ref="M114:M115"/>
    <mergeCell ref="P114:P115"/>
    <mergeCell ref="N114:N115"/>
    <mergeCell ref="X112:AA112"/>
    <mergeCell ref="L112:O112"/>
    <mergeCell ref="X114:X115"/>
    <mergeCell ref="Q114:Q115"/>
    <mergeCell ref="V114:V115"/>
    <mergeCell ref="L157:O157"/>
    <mergeCell ref="A233:C233"/>
    <mergeCell ref="P184:S184"/>
    <mergeCell ref="L111:AM111"/>
    <mergeCell ref="AF206:AI206"/>
    <mergeCell ref="Y186:Y187"/>
    <mergeCell ref="H150:H152"/>
    <mergeCell ref="AB171:AM171"/>
    <mergeCell ref="S114:S115"/>
    <mergeCell ref="T112:W112"/>
    <mergeCell ref="AF150:AI150"/>
    <mergeCell ref="W114:W115"/>
    <mergeCell ref="T114:T115"/>
    <mergeCell ref="AF114:AF115"/>
    <mergeCell ref="G150:G152"/>
    <mergeCell ref="H116:K116"/>
    <mergeCell ref="I113:I115"/>
    <mergeCell ref="J113:J115"/>
    <mergeCell ref="AC151:AC152"/>
    <mergeCell ref="Z151:Z152"/>
    <mergeCell ref="AE151:AE152"/>
    <mergeCell ref="A100:C100"/>
    <mergeCell ref="A99:C99"/>
    <mergeCell ref="A104:C104"/>
    <mergeCell ref="A101:C101"/>
    <mergeCell ref="A102:C102"/>
    <mergeCell ref="A103:C103"/>
    <mergeCell ref="A109:C109"/>
    <mergeCell ref="A111:A115"/>
    <mergeCell ref="A107:C107"/>
    <mergeCell ref="A172:C172"/>
    <mergeCell ref="A171:C171"/>
    <mergeCell ref="A150:C157"/>
    <mergeCell ref="A148:C149"/>
    <mergeCell ref="B111:C115"/>
    <mergeCell ref="B147:C147"/>
    <mergeCell ref="B116:C116"/>
    <mergeCell ref="B69:C69"/>
    <mergeCell ref="J76:J77"/>
    <mergeCell ref="G76:G77"/>
    <mergeCell ref="I78:I80"/>
    <mergeCell ref="J78:J80"/>
    <mergeCell ref="E76:E77"/>
    <mergeCell ref="D76:D77"/>
    <mergeCell ref="F78:F80"/>
    <mergeCell ref="D78:D80"/>
    <mergeCell ref="A76:C77"/>
    <mergeCell ref="A174:C174"/>
    <mergeCell ref="A178:C178"/>
    <mergeCell ref="W63:W64"/>
    <mergeCell ref="J62:J64"/>
    <mergeCell ref="M63:M64"/>
    <mergeCell ref="I76:I77"/>
    <mergeCell ref="K76:K77"/>
    <mergeCell ref="H65:K65"/>
    <mergeCell ref="H76:H77"/>
    <mergeCell ref="A105:C105"/>
    <mergeCell ref="A175:C175"/>
    <mergeCell ref="B183:C187"/>
    <mergeCell ref="K78:K80"/>
    <mergeCell ref="J81:J82"/>
    <mergeCell ref="K81:K82"/>
    <mergeCell ref="A205:C206"/>
    <mergeCell ref="A173:C173"/>
    <mergeCell ref="B188:C188"/>
    <mergeCell ref="A177:C177"/>
    <mergeCell ref="A183:A187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40" r:id="rId2"/>
  <rowBreaks count="4" manualBreakCount="4">
    <brk id="47" max="255" man="1"/>
    <brk id="98" max="255" man="1"/>
    <brk id="170" max="38" man="1"/>
    <brk id="227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8"/>
  <sheetViews>
    <sheetView view="pageBreakPreview" zoomScaleSheetLayoutView="100" zoomScalePageLayoutView="0" workbookViewId="0" topLeftCell="A1">
      <selection activeCell="E145" sqref="E145"/>
    </sheetView>
  </sheetViews>
  <sheetFormatPr defaultColWidth="9.00390625" defaultRowHeight="12.75"/>
  <cols>
    <col min="1" max="1" width="3.375" style="14" customWidth="1"/>
    <col min="2" max="2" width="63.375" style="14" customWidth="1"/>
    <col min="3" max="3" width="7.75390625" style="40" customWidth="1"/>
    <col min="4" max="4" width="7.25390625" style="40" customWidth="1"/>
    <col min="5" max="5" width="6.75390625" style="40" customWidth="1"/>
    <col min="6" max="6" width="6.375" style="40" customWidth="1"/>
    <col min="7" max="7" width="6.875" style="41" customWidth="1"/>
    <col min="8" max="8" width="12.25390625" style="41" customWidth="1"/>
    <col min="9" max="16384" width="9.00390625" style="14" customWidth="1"/>
  </cols>
  <sheetData>
    <row r="1" spans="2:8" ht="19.5" customHeight="1">
      <c r="B1" s="285" t="s">
        <v>67</v>
      </c>
      <c r="C1" s="5" t="s">
        <v>232</v>
      </c>
      <c r="D1" s="5"/>
      <c r="E1" s="158"/>
      <c r="F1" s="158"/>
      <c r="G1" s="154"/>
      <c r="H1" s="154"/>
    </row>
    <row r="2" spans="2:10" ht="19.5" customHeight="1">
      <c r="B2" s="285"/>
      <c r="C2" s="5" t="s">
        <v>233</v>
      </c>
      <c r="D2" s="5"/>
      <c r="E2" s="158"/>
      <c r="F2" s="158"/>
      <c r="G2" s="154"/>
      <c r="H2" s="154"/>
      <c r="I2" s="5"/>
      <c r="J2" s="158"/>
    </row>
    <row r="3" spans="2:10" ht="19.5" customHeight="1">
      <c r="B3" s="285" t="s">
        <v>68</v>
      </c>
      <c r="C3" s="286" t="s">
        <v>94</v>
      </c>
      <c r="D3" s="5"/>
      <c r="E3" s="158"/>
      <c r="F3" s="158"/>
      <c r="G3" s="154"/>
      <c r="H3" s="154"/>
      <c r="I3" s="5"/>
      <c r="J3" s="158"/>
    </row>
    <row r="4" spans="2:10" ht="19.5" customHeight="1">
      <c r="B4" s="285" t="s">
        <v>69</v>
      </c>
      <c r="C4" s="58" t="s">
        <v>181</v>
      </c>
      <c r="D4" s="5"/>
      <c r="E4" s="158"/>
      <c r="F4" s="158"/>
      <c r="G4" s="158"/>
      <c r="H4" s="158"/>
      <c r="I4" s="5"/>
      <c r="J4" s="158"/>
    </row>
    <row r="5" spans="2:10" ht="19.5" customHeight="1">
      <c r="B5" s="285"/>
      <c r="C5" s="58" t="s">
        <v>182</v>
      </c>
      <c r="D5" s="5"/>
      <c r="E5" s="158"/>
      <c r="F5" s="158"/>
      <c r="G5" s="158"/>
      <c r="H5" s="158"/>
      <c r="I5" s="5"/>
      <c r="J5" s="158"/>
    </row>
    <row r="6" spans="2:10" ht="19.5" customHeight="1">
      <c r="B6" s="285" t="s">
        <v>70</v>
      </c>
      <c r="C6" s="49" t="s">
        <v>151</v>
      </c>
      <c r="D6" s="5"/>
      <c r="E6" s="158"/>
      <c r="F6" s="158"/>
      <c r="G6" s="158"/>
      <c r="H6" s="158"/>
      <c r="I6" s="5"/>
      <c r="J6" s="158"/>
    </row>
    <row r="7" spans="2:10" ht="19.5" customHeight="1">
      <c r="B7" s="285" t="s">
        <v>73</v>
      </c>
      <c r="C7" s="49" t="s">
        <v>185</v>
      </c>
      <c r="D7" s="5"/>
      <c r="E7" s="158"/>
      <c r="F7" s="158"/>
      <c r="G7" s="158"/>
      <c r="H7" s="158"/>
      <c r="I7" s="5"/>
      <c r="J7" s="158"/>
    </row>
    <row r="8" spans="2:10" ht="19.5" customHeight="1">
      <c r="B8" s="285"/>
      <c r="C8" s="49" t="s">
        <v>186</v>
      </c>
      <c r="D8" s="5"/>
      <c r="E8" s="158"/>
      <c r="F8" s="158"/>
      <c r="G8" s="158"/>
      <c r="H8" s="158"/>
      <c r="I8" s="5"/>
      <c r="J8" s="158"/>
    </row>
    <row r="9" spans="2:10" ht="19.5" customHeight="1">
      <c r="B9" s="285" t="s">
        <v>74</v>
      </c>
      <c r="C9" s="5" t="s">
        <v>241</v>
      </c>
      <c r="D9" s="5"/>
      <c r="E9" s="158"/>
      <c r="F9" s="158"/>
      <c r="G9" s="158"/>
      <c r="H9" s="158"/>
      <c r="I9" s="5"/>
      <c r="J9" s="158"/>
    </row>
    <row r="10" spans="2:10" ht="19.5" customHeight="1">
      <c r="B10" s="285" t="s">
        <v>153</v>
      </c>
      <c r="C10" s="287" t="s">
        <v>240</v>
      </c>
      <c r="D10" s="288"/>
      <c r="E10" s="62"/>
      <c r="F10" s="62"/>
      <c r="G10" s="287"/>
      <c r="H10" s="287"/>
      <c r="I10" s="5"/>
      <c r="J10" s="158"/>
    </row>
    <row r="11" spans="2:10" ht="19.5" customHeight="1">
      <c r="B11" s="288"/>
      <c r="C11" s="62"/>
      <c r="D11" s="62"/>
      <c r="E11" s="62"/>
      <c r="F11" s="62"/>
      <c r="G11" s="287"/>
      <c r="H11" s="287"/>
      <c r="I11" s="5"/>
      <c r="J11" s="158"/>
    </row>
    <row r="12" spans="2:10" ht="19.5" customHeight="1">
      <c r="B12" s="1" t="s">
        <v>198</v>
      </c>
      <c r="I12" s="5"/>
      <c r="J12" s="158"/>
    </row>
    <row r="13" spans="1:10" ht="19.5" customHeight="1">
      <c r="A13" s="2" t="s">
        <v>154</v>
      </c>
      <c r="B13" s="3" t="s">
        <v>155</v>
      </c>
      <c r="C13" s="4" t="s">
        <v>156</v>
      </c>
      <c r="D13" s="4" t="s">
        <v>157</v>
      </c>
      <c r="E13" s="4" t="s">
        <v>158</v>
      </c>
      <c r="F13" s="4" t="s">
        <v>159</v>
      </c>
      <c r="G13" s="4" t="s">
        <v>160</v>
      </c>
      <c r="H13" s="4" t="s">
        <v>183</v>
      </c>
      <c r="I13" s="5"/>
      <c r="J13" s="158"/>
    </row>
    <row r="14" spans="1:10" ht="19.5" customHeight="1">
      <c r="A14" s="6" t="s">
        <v>20</v>
      </c>
      <c r="B14" s="7" t="s">
        <v>75</v>
      </c>
      <c r="C14" s="8">
        <v>15</v>
      </c>
      <c r="D14" s="8"/>
      <c r="E14" s="8">
        <v>15</v>
      </c>
      <c r="F14" s="8"/>
      <c r="G14" s="8">
        <v>2</v>
      </c>
      <c r="H14" s="8"/>
      <c r="I14" s="5"/>
      <c r="J14" s="158"/>
    </row>
    <row r="15" spans="1:10" ht="19.5" customHeight="1">
      <c r="A15" s="6" t="s">
        <v>21</v>
      </c>
      <c r="B15" s="9" t="s">
        <v>170</v>
      </c>
      <c r="C15" s="8">
        <v>30</v>
      </c>
      <c r="D15" s="8"/>
      <c r="E15" s="8"/>
      <c r="F15" s="8"/>
      <c r="G15" s="8">
        <v>2</v>
      </c>
      <c r="H15" s="8"/>
      <c r="I15" s="5"/>
      <c r="J15" s="158"/>
    </row>
    <row r="16" spans="1:10" ht="19.5" customHeight="1">
      <c r="A16" s="6" t="s">
        <v>22</v>
      </c>
      <c r="B16" s="9" t="s">
        <v>108</v>
      </c>
      <c r="C16" s="8">
        <v>15</v>
      </c>
      <c r="D16" s="8"/>
      <c r="E16" s="8"/>
      <c r="F16" s="8"/>
      <c r="G16" s="8">
        <v>2</v>
      </c>
      <c r="H16" s="8"/>
      <c r="I16" s="5"/>
      <c r="J16" s="158"/>
    </row>
    <row r="17" spans="1:10" ht="19.5" customHeight="1">
      <c r="A17" s="6" t="s">
        <v>23</v>
      </c>
      <c r="B17" s="10" t="s">
        <v>116</v>
      </c>
      <c r="C17" s="11">
        <v>45</v>
      </c>
      <c r="D17" s="8">
        <v>30</v>
      </c>
      <c r="E17" s="8"/>
      <c r="F17" s="8"/>
      <c r="G17" s="8">
        <v>6</v>
      </c>
      <c r="H17" s="8"/>
      <c r="I17" s="5"/>
      <c r="J17" s="158"/>
    </row>
    <row r="18" spans="1:10" ht="19.5" customHeight="1">
      <c r="A18" s="6" t="s">
        <v>24</v>
      </c>
      <c r="B18" s="12" t="s">
        <v>117</v>
      </c>
      <c r="C18" s="13">
        <v>30</v>
      </c>
      <c r="D18" s="8"/>
      <c r="E18" s="8"/>
      <c r="F18" s="8"/>
      <c r="G18" s="8">
        <v>3</v>
      </c>
      <c r="H18" s="8"/>
      <c r="I18" s="5"/>
      <c r="J18" s="158"/>
    </row>
    <row r="19" spans="1:10" ht="19.5" customHeight="1">
      <c r="A19" s="6" t="s">
        <v>46</v>
      </c>
      <c r="B19" s="12" t="s">
        <v>118</v>
      </c>
      <c r="C19" s="11">
        <v>30</v>
      </c>
      <c r="D19" s="8"/>
      <c r="E19" s="8"/>
      <c r="F19" s="8">
        <v>30</v>
      </c>
      <c r="G19" s="8">
        <v>6</v>
      </c>
      <c r="H19" s="8"/>
      <c r="I19" s="5"/>
      <c r="J19" s="158"/>
    </row>
    <row r="20" spans="1:10" ht="19.5" customHeight="1">
      <c r="A20" s="6" t="s">
        <v>47</v>
      </c>
      <c r="B20" s="12" t="s">
        <v>119</v>
      </c>
      <c r="C20" s="11">
        <v>30</v>
      </c>
      <c r="D20" s="8">
        <v>15</v>
      </c>
      <c r="E20" s="8">
        <v>15</v>
      </c>
      <c r="F20" s="8"/>
      <c r="G20" s="8">
        <v>7</v>
      </c>
      <c r="H20" s="8"/>
      <c r="I20" s="5"/>
      <c r="J20" s="158"/>
    </row>
    <row r="21" spans="1:10" ht="19.5" customHeight="1">
      <c r="A21" s="6" t="s">
        <v>48</v>
      </c>
      <c r="B21" s="12" t="s">
        <v>169</v>
      </c>
      <c r="C21" s="13">
        <v>20</v>
      </c>
      <c r="D21" s="8"/>
      <c r="E21" s="8"/>
      <c r="F21" s="8">
        <v>20</v>
      </c>
      <c r="G21" s="8">
        <v>2</v>
      </c>
      <c r="H21" s="8"/>
      <c r="I21" s="5"/>
      <c r="J21" s="158"/>
    </row>
    <row r="22" spans="1:8" ht="19.5" customHeight="1">
      <c r="A22" s="476" t="s">
        <v>161</v>
      </c>
      <c r="B22" s="476"/>
      <c r="C22" s="4">
        <f>SUM(C14:C21)</f>
        <v>215</v>
      </c>
      <c r="D22" s="4">
        <f>SUM(D14:D21)</f>
        <v>45</v>
      </c>
      <c r="E22" s="4">
        <f>SUM(E14:E21)</f>
        <v>30</v>
      </c>
      <c r="F22" s="4">
        <f>SUM(F14:F21)</f>
        <v>50</v>
      </c>
      <c r="G22" s="4">
        <f>SUM(G14:G21)</f>
        <v>30</v>
      </c>
      <c r="H22" s="4"/>
    </row>
    <row r="23" spans="1:8" ht="19.5" customHeight="1">
      <c r="A23" s="476"/>
      <c r="B23" s="476"/>
      <c r="C23" s="477">
        <f>SUM(C22:F22)</f>
        <v>340</v>
      </c>
      <c r="D23" s="477"/>
      <c r="E23" s="477"/>
      <c r="F23" s="477"/>
      <c r="G23" s="4"/>
      <c r="H23" s="4"/>
    </row>
    <row r="24" spans="1:8" ht="19.5" customHeight="1">
      <c r="A24" s="2" t="s">
        <v>154</v>
      </c>
      <c r="B24" s="3" t="s">
        <v>162</v>
      </c>
      <c r="C24" s="4" t="s">
        <v>156</v>
      </c>
      <c r="D24" s="4" t="s">
        <v>157</v>
      </c>
      <c r="E24" s="4" t="s">
        <v>158</v>
      </c>
      <c r="F24" s="4" t="s">
        <v>159</v>
      </c>
      <c r="G24" s="4" t="s">
        <v>160</v>
      </c>
      <c r="H24" s="4" t="s">
        <v>183</v>
      </c>
    </row>
    <row r="25" spans="1:8" ht="19.5" customHeight="1">
      <c r="A25" s="6" t="s">
        <v>20</v>
      </c>
      <c r="B25" s="15" t="s">
        <v>171</v>
      </c>
      <c r="C25" s="8">
        <v>15</v>
      </c>
      <c r="D25" s="8">
        <v>15</v>
      </c>
      <c r="E25" s="8"/>
      <c r="F25" s="8"/>
      <c r="G25" s="8">
        <v>2</v>
      </c>
      <c r="H25" s="8"/>
    </row>
    <row r="26" spans="1:8" ht="19.5" customHeight="1">
      <c r="A26" s="6" t="s">
        <v>21</v>
      </c>
      <c r="B26" s="10" t="s">
        <v>116</v>
      </c>
      <c r="C26" s="11">
        <v>15</v>
      </c>
      <c r="D26" s="8">
        <v>30</v>
      </c>
      <c r="E26" s="8"/>
      <c r="F26" s="8"/>
      <c r="G26" s="8">
        <v>4</v>
      </c>
      <c r="H26" s="8"/>
    </row>
    <row r="27" spans="1:8" ht="19.5" customHeight="1">
      <c r="A27" s="6" t="s">
        <v>22</v>
      </c>
      <c r="B27" s="12" t="s">
        <v>117</v>
      </c>
      <c r="C27" s="13"/>
      <c r="D27" s="8">
        <v>15</v>
      </c>
      <c r="E27" s="8">
        <v>15</v>
      </c>
      <c r="F27" s="8"/>
      <c r="G27" s="8">
        <v>4</v>
      </c>
      <c r="H27" s="8"/>
    </row>
    <row r="28" spans="1:8" ht="19.5" customHeight="1">
      <c r="A28" s="6" t="s">
        <v>23</v>
      </c>
      <c r="B28" s="12" t="s">
        <v>120</v>
      </c>
      <c r="C28" s="13">
        <v>30</v>
      </c>
      <c r="D28" s="8">
        <v>15</v>
      </c>
      <c r="E28" s="8"/>
      <c r="F28" s="8"/>
      <c r="G28" s="8">
        <v>4</v>
      </c>
      <c r="H28" s="8"/>
    </row>
    <row r="29" spans="1:8" ht="19.5" customHeight="1">
      <c r="A29" s="6" t="s">
        <v>24</v>
      </c>
      <c r="B29" s="15" t="s">
        <v>135</v>
      </c>
      <c r="C29" s="13">
        <v>15</v>
      </c>
      <c r="D29" s="8"/>
      <c r="E29" s="8"/>
      <c r="F29" s="8"/>
      <c r="G29" s="8">
        <v>1</v>
      </c>
      <c r="H29" s="8"/>
    </row>
    <row r="30" spans="1:8" ht="19.5" customHeight="1">
      <c r="A30" s="6" t="s">
        <v>46</v>
      </c>
      <c r="B30" s="12" t="s">
        <v>121</v>
      </c>
      <c r="C30" s="16">
        <v>15</v>
      </c>
      <c r="D30" s="16">
        <v>4</v>
      </c>
      <c r="E30" s="16">
        <v>25</v>
      </c>
      <c r="F30" s="16"/>
      <c r="G30" s="8">
        <v>3</v>
      </c>
      <c r="H30" s="8"/>
    </row>
    <row r="31" spans="1:8" ht="19.5" customHeight="1">
      <c r="A31" s="6" t="s">
        <v>47</v>
      </c>
      <c r="B31" s="12" t="s">
        <v>123</v>
      </c>
      <c r="C31" s="13">
        <v>15</v>
      </c>
      <c r="D31" s="8"/>
      <c r="E31" s="8">
        <v>15</v>
      </c>
      <c r="F31" s="8"/>
      <c r="G31" s="8">
        <v>2</v>
      </c>
      <c r="H31" s="8"/>
    </row>
    <row r="32" spans="1:8" ht="19.5" customHeight="1">
      <c r="A32" s="6" t="s">
        <v>48</v>
      </c>
      <c r="B32" s="17" t="s">
        <v>124</v>
      </c>
      <c r="C32" s="13"/>
      <c r="D32" s="8"/>
      <c r="E32" s="8">
        <v>30</v>
      </c>
      <c r="F32" s="8"/>
      <c r="G32" s="8">
        <v>1</v>
      </c>
      <c r="H32" s="8"/>
    </row>
    <row r="33" spans="1:8" ht="19.5" customHeight="1">
      <c r="A33" s="6" t="s">
        <v>49</v>
      </c>
      <c r="B33" s="12" t="s">
        <v>169</v>
      </c>
      <c r="C33" s="11">
        <v>20</v>
      </c>
      <c r="D33" s="8"/>
      <c r="E33" s="8"/>
      <c r="F33" s="8">
        <v>20</v>
      </c>
      <c r="G33" s="8">
        <v>4</v>
      </c>
      <c r="H33" s="8"/>
    </row>
    <row r="34" spans="1:8" ht="19.5" customHeight="1">
      <c r="A34" s="6" t="s">
        <v>50</v>
      </c>
      <c r="B34" s="12" t="s">
        <v>133</v>
      </c>
      <c r="C34" s="13">
        <v>15</v>
      </c>
      <c r="D34" s="8">
        <v>20</v>
      </c>
      <c r="E34" s="8"/>
      <c r="F34" s="8"/>
      <c r="G34" s="8">
        <v>3</v>
      </c>
      <c r="H34" s="8"/>
    </row>
    <row r="35" spans="1:8" ht="19.5" customHeight="1">
      <c r="A35" s="6" t="s">
        <v>76</v>
      </c>
      <c r="B35" s="18" t="s">
        <v>111</v>
      </c>
      <c r="C35" s="19">
        <v>15</v>
      </c>
      <c r="D35" s="8"/>
      <c r="E35" s="8"/>
      <c r="F35" s="8">
        <v>15</v>
      </c>
      <c r="G35" s="8">
        <v>2</v>
      </c>
      <c r="H35" s="8"/>
    </row>
    <row r="36" spans="1:8" ht="19.5" customHeight="1">
      <c r="A36" s="476" t="s">
        <v>161</v>
      </c>
      <c r="B36" s="476"/>
      <c r="C36" s="20">
        <f>SUM(C25:C35)</f>
        <v>155</v>
      </c>
      <c r="D36" s="20">
        <f>SUM(D25:D35)</f>
        <v>99</v>
      </c>
      <c r="E36" s="20">
        <f>SUM(E25:E35)</f>
        <v>85</v>
      </c>
      <c r="F36" s="20">
        <f>SUM(F25:F35)</f>
        <v>35</v>
      </c>
      <c r="G36" s="20">
        <f>SUM(G25:G35)</f>
        <v>30</v>
      </c>
      <c r="H36" s="20"/>
    </row>
    <row r="37" spans="1:8" ht="19.5" customHeight="1">
      <c r="A37" s="476"/>
      <c r="B37" s="476"/>
      <c r="C37" s="478">
        <f>SUM(C36:F36)</f>
        <v>374</v>
      </c>
      <c r="D37" s="478"/>
      <c r="E37" s="478"/>
      <c r="F37" s="478"/>
      <c r="G37" s="20"/>
      <c r="H37" s="20"/>
    </row>
    <row r="38" spans="1:8" ht="19.5" customHeight="1">
      <c r="A38" s="2" t="s">
        <v>154</v>
      </c>
      <c r="B38" s="3" t="s">
        <v>163</v>
      </c>
      <c r="C38" s="4" t="s">
        <v>156</v>
      </c>
      <c r="D38" s="4" t="s">
        <v>157</v>
      </c>
      <c r="E38" s="4" t="s">
        <v>158</v>
      </c>
      <c r="F38" s="4" t="s">
        <v>159</v>
      </c>
      <c r="G38" s="4" t="s">
        <v>160</v>
      </c>
      <c r="H38" s="4" t="s">
        <v>183</v>
      </c>
    </row>
    <row r="39" spans="1:8" ht="19.5" customHeight="1">
      <c r="A39" s="6" t="s">
        <v>20</v>
      </c>
      <c r="B39" s="7" t="s">
        <v>199</v>
      </c>
      <c r="C39" s="8"/>
      <c r="D39" s="8"/>
      <c r="E39" s="8">
        <v>30</v>
      </c>
      <c r="F39" s="8"/>
      <c r="G39" s="21">
        <v>1</v>
      </c>
      <c r="H39" s="21"/>
    </row>
    <row r="40" spans="1:8" ht="19.5" customHeight="1">
      <c r="A40" s="6" t="s">
        <v>21</v>
      </c>
      <c r="B40" s="7" t="s">
        <v>88</v>
      </c>
      <c r="C40" s="8"/>
      <c r="D40" s="8">
        <v>30</v>
      </c>
      <c r="E40" s="8"/>
      <c r="F40" s="8"/>
      <c r="G40" s="21">
        <v>1</v>
      </c>
      <c r="H40" s="21"/>
    </row>
    <row r="41" spans="1:8" ht="19.5" customHeight="1">
      <c r="A41" s="6" t="s">
        <v>22</v>
      </c>
      <c r="B41" s="12" t="s">
        <v>120</v>
      </c>
      <c r="C41" s="13"/>
      <c r="D41" s="8"/>
      <c r="E41" s="8">
        <v>15</v>
      </c>
      <c r="F41" s="8"/>
      <c r="G41" s="21">
        <v>2</v>
      </c>
      <c r="H41" s="21"/>
    </row>
    <row r="42" spans="1:8" ht="19.5" customHeight="1">
      <c r="A42" s="6" t="s">
        <v>23</v>
      </c>
      <c r="B42" s="12" t="s">
        <v>134</v>
      </c>
      <c r="C42" s="13">
        <v>30</v>
      </c>
      <c r="D42" s="8">
        <v>15</v>
      </c>
      <c r="E42" s="8">
        <v>15</v>
      </c>
      <c r="F42" s="8"/>
      <c r="G42" s="21">
        <v>5</v>
      </c>
      <c r="H42" s="21"/>
    </row>
    <row r="43" spans="1:8" ht="19.5" customHeight="1">
      <c r="A43" s="6" t="s">
        <v>24</v>
      </c>
      <c r="B43" s="12" t="s">
        <v>122</v>
      </c>
      <c r="C43" s="13">
        <v>20</v>
      </c>
      <c r="D43" s="8"/>
      <c r="E43" s="8">
        <v>10</v>
      </c>
      <c r="F43" s="8"/>
      <c r="G43" s="21">
        <v>2</v>
      </c>
      <c r="H43" s="21"/>
    </row>
    <row r="44" spans="1:8" ht="19.5" customHeight="1">
      <c r="A44" s="6" t="s">
        <v>46</v>
      </c>
      <c r="B44" s="12" t="s">
        <v>125</v>
      </c>
      <c r="C44" s="22">
        <v>30</v>
      </c>
      <c r="D44" s="22"/>
      <c r="E44" s="22">
        <v>15</v>
      </c>
      <c r="F44" s="22"/>
      <c r="G44" s="4">
        <v>2</v>
      </c>
      <c r="H44" s="4"/>
    </row>
    <row r="45" spans="1:8" ht="19.5" customHeight="1">
      <c r="A45" s="6" t="s">
        <v>47</v>
      </c>
      <c r="B45" s="17" t="s">
        <v>127</v>
      </c>
      <c r="C45" s="22">
        <v>15</v>
      </c>
      <c r="D45" s="22"/>
      <c r="E45" s="22">
        <v>15</v>
      </c>
      <c r="F45" s="22"/>
      <c r="G45" s="4">
        <v>2</v>
      </c>
      <c r="H45" s="4"/>
    </row>
    <row r="46" spans="1:8" ht="19.5" customHeight="1">
      <c r="A46" s="6" t="s">
        <v>48</v>
      </c>
      <c r="B46" s="17" t="s">
        <v>96</v>
      </c>
      <c r="C46" s="23">
        <v>30</v>
      </c>
      <c r="D46" s="22"/>
      <c r="E46" s="22">
        <v>15</v>
      </c>
      <c r="F46" s="22"/>
      <c r="G46" s="4">
        <v>5</v>
      </c>
      <c r="H46" s="4"/>
    </row>
    <row r="47" spans="1:8" ht="19.5" customHeight="1">
      <c r="A47" s="6" t="s">
        <v>49</v>
      </c>
      <c r="B47" s="17" t="s">
        <v>189</v>
      </c>
      <c r="C47" s="22">
        <v>10</v>
      </c>
      <c r="D47" s="22">
        <v>10</v>
      </c>
      <c r="E47" s="22"/>
      <c r="F47" s="22"/>
      <c r="G47" s="4">
        <v>2</v>
      </c>
      <c r="H47" s="4"/>
    </row>
    <row r="48" spans="1:8" ht="19.5" customHeight="1">
      <c r="A48" s="6" t="s">
        <v>50</v>
      </c>
      <c r="B48" s="17" t="s">
        <v>132</v>
      </c>
      <c r="C48" s="22">
        <v>20</v>
      </c>
      <c r="D48" s="22">
        <v>10</v>
      </c>
      <c r="E48" s="22">
        <v>10</v>
      </c>
      <c r="F48" s="22"/>
      <c r="G48" s="4">
        <v>7</v>
      </c>
      <c r="H48" s="4"/>
    </row>
    <row r="49" spans="1:8" ht="19.5" customHeight="1">
      <c r="A49" s="6" t="s">
        <v>76</v>
      </c>
      <c r="B49" s="24" t="s">
        <v>113</v>
      </c>
      <c r="C49" s="22">
        <v>10</v>
      </c>
      <c r="D49" s="22"/>
      <c r="E49" s="22"/>
      <c r="F49" s="22"/>
      <c r="G49" s="4">
        <v>1</v>
      </c>
      <c r="H49" s="4"/>
    </row>
    <row r="50" spans="1:8" ht="19.5" customHeight="1">
      <c r="A50" s="476" t="s">
        <v>161</v>
      </c>
      <c r="B50" s="476"/>
      <c r="C50" s="4">
        <f>SUM(C39:C49)</f>
        <v>165</v>
      </c>
      <c r="D50" s="4">
        <f>SUM(D39:D49)</f>
        <v>65</v>
      </c>
      <c r="E50" s="4">
        <f>SUM(E39:E49)</f>
        <v>125</v>
      </c>
      <c r="F50" s="4">
        <f>SUM(F39:F49)</f>
        <v>0</v>
      </c>
      <c r="G50" s="4">
        <f>SUM(G39:G49)</f>
        <v>30</v>
      </c>
      <c r="H50" s="4"/>
    </row>
    <row r="51" spans="1:8" ht="19.5" customHeight="1">
      <c r="A51" s="476"/>
      <c r="B51" s="476"/>
      <c r="C51" s="477">
        <f>SUM(C50:F50)</f>
        <v>355</v>
      </c>
      <c r="D51" s="477"/>
      <c r="E51" s="477"/>
      <c r="F51" s="477"/>
      <c r="G51" s="3"/>
      <c r="H51" s="4"/>
    </row>
    <row r="52" spans="1:8" ht="19.5" customHeight="1">
      <c r="A52" s="2" t="s">
        <v>154</v>
      </c>
      <c r="B52" s="3" t="s">
        <v>164</v>
      </c>
      <c r="C52" s="4" t="s">
        <v>156</v>
      </c>
      <c r="D52" s="4" t="s">
        <v>157</v>
      </c>
      <c r="E52" s="4" t="s">
        <v>158</v>
      </c>
      <c r="F52" s="4" t="s">
        <v>159</v>
      </c>
      <c r="G52" s="4" t="s">
        <v>160</v>
      </c>
      <c r="H52" s="4" t="s">
        <v>183</v>
      </c>
    </row>
    <row r="53" spans="1:8" ht="19.5" customHeight="1">
      <c r="A53" s="6" t="s">
        <v>20</v>
      </c>
      <c r="B53" s="25" t="s">
        <v>200</v>
      </c>
      <c r="C53" s="26"/>
      <c r="D53" s="26"/>
      <c r="E53" s="26">
        <v>30</v>
      </c>
      <c r="F53" s="26"/>
      <c r="G53" s="4">
        <v>1</v>
      </c>
      <c r="H53" s="4"/>
    </row>
    <row r="54" spans="1:8" ht="19.5" customHeight="1">
      <c r="A54" s="6" t="s">
        <v>21</v>
      </c>
      <c r="B54" s="25" t="s">
        <v>88</v>
      </c>
      <c r="C54" s="26"/>
      <c r="D54" s="26">
        <v>30</v>
      </c>
      <c r="E54" s="27"/>
      <c r="F54" s="27"/>
      <c r="G54" s="20">
        <v>1</v>
      </c>
      <c r="H54" s="20"/>
    </row>
    <row r="55" spans="1:8" ht="19.5" customHeight="1">
      <c r="A55" s="6" t="s">
        <v>22</v>
      </c>
      <c r="B55" s="17" t="s">
        <v>126</v>
      </c>
      <c r="C55" s="16">
        <v>15</v>
      </c>
      <c r="D55" s="16"/>
      <c r="E55" s="16">
        <v>15</v>
      </c>
      <c r="F55" s="16"/>
      <c r="G55" s="20">
        <v>2</v>
      </c>
      <c r="H55" s="20"/>
    </row>
    <row r="56" spans="1:8" ht="19.5" customHeight="1">
      <c r="A56" s="6" t="s">
        <v>23</v>
      </c>
      <c r="B56" s="17" t="s">
        <v>127</v>
      </c>
      <c r="C56" s="16"/>
      <c r="D56" s="16"/>
      <c r="E56" s="16"/>
      <c r="F56" s="16">
        <v>15</v>
      </c>
      <c r="G56" s="20">
        <v>1</v>
      </c>
      <c r="H56" s="20"/>
    </row>
    <row r="57" spans="1:8" ht="19.5" customHeight="1">
      <c r="A57" s="6" t="s">
        <v>24</v>
      </c>
      <c r="B57" s="17" t="s">
        <v>179</v>
      </c>
      <c r="C57" s="22">
        <v>15</v>
      </c>
      <c r="D57" s="22"/>
      <c r="E57" s="22">
        <v>30</v>
      </c>
      <c r="F57" s="16"/>
      <c r="G57" s="4">
        <v>3</v>
      </c>
      <c r="H57" s="4"/>
    </row>
    <row r="58" spans="1:8" ht="19.5" customHeight="1">
      <c r="A58" s="6" t="s">
        <v>46</v>
      </c>
      <c r="B58" s="17" t="s">
        <v>128</v>
      </c>
      <c r="C58" s="16">
        <v>30</v>
      </c>
      <c r="D58" s="16"/>
      <c r="E58" s="16">
        <v>20</v>
      </c>
      <c r="F58" s="16"/>
      <c r="G58" s="4">
        <v>3</v>
      </c>
      <c r="H58" s="4"/>
    </row>
    <row r="59" spans="1:8" ht="19.5" customHeight="1">
      <c r="A59" s="6" t="s">
        <v>47</v>
      </c>
      <c r="B59" s="17" t="s">
        <v>189</v>
      </c>
      <c r="C59" s="23">
        <v>10</v>
      </c>
      <c r="D59" s="16">
        <v>10</v>
      </c>
      <c r="E59" s="16"/>
      <c r="F59" s="16"/>
      <c r="G59" s="4">
        <v>3</v>
      </c>
      <c r="H59" s="4"/>
    </row>
    <row r="60" spans="1:8" ht="19.5" customHeight="1">
      <c r="A60" s="6" t="s">
        <v>48</v>
      </c>
      <c r="B60" s="17" t="s">
        <v>130</v>
      </c>
      <c r="C60" s="22">
        <v>30</v>
      </c>
      <c r="D60" s="22"/>
      <c r="E60" s="22"/>
      <c r="F60" s="16"/>
      <c r="G60" s="4">
        <v>1</v>
      </c>
      <c r="H60" s="4"/>
    </row>
    <row r="61" spans="1:8" ht="19.5" customHeight="1">
      <c r="A61" s="6" t="s">
        <v>49</v>
      </c>
      <c r="B61" s="17" t="s">
        <v>131</v>
      </c>
      <c r="C61" s="23">
        <v>30</v>
      </c>
      <c r="D61" s="16"/>
      <c r="E61" s="16">
        <v>15</v>
      </c>
      <c r="F61" s="16">
        <v>15</v>
      </c>
      <c r="G61" s="4">
        <v>4</v>
      </c>
      <c r="H61" s="4"/>
    </row>
    <row r="62" spans="1:8" ht="19.5" customHeight="1">
      <c r="A62" s="6" t="s">
        <v>50</v>
      </c>
      <c r="B62" s="28" t="s">
        <v>176</v>
      </c>
      <c r="C62" s="22">
        <v>10</v>
      </c>
      <c r="D62" s="22"/>
      <c r="E62" s="22"/>
      <c r="F62" s="16">
        <v>30</v>
      </c>
      <c r="G62" s="4">
        <v>3</v>
      </c>
      <c r="H62" s="4"/>
    </row>
    <row r="63" spans="1:8" ht="19.5" customHeight="1">
      <c r="A63" s="6" t="s">
        <v>76</v>
      </c>
      <c r="B63" s="28" t="s">
        <v>113</v>
      </c>
      <c r="C63" s="23">
        <v>10</v>
      </c>
      <c r="D63" s="16">
        <v>15</v>
      </c>
      <c r="E63" s="16">
        <v>5</v>
      </c>
      <c r="F63" s="16"/>
      <c r="G63" s="4">
        <v>4</v>
      </c>
      <c r="H63" s="4"/>
    </row>
    <row r="64" spans="1:8" ht="19.5" customHeight="1">
      <c r="A64" s="6"/>
      <c r="B64" s="28" t="s">
        <v>192</v>
      </c>
      <c r="C64" s="22"/>
      <c r="D64" s="16"/>
      <c r="E64" s="16"/>
      <c r="F64" s="16"/>
      <c r="G64" s="4">
        <v>4</v>
      </c>
      <c r="H64" s="4"/>
    </row>
    <row r="65" spans="1:8" ht="19.5" customHeight="1">
      <c r="A65" s="476" t="s">
        <v>161</v>
      </c>
      <c r="B65" s="476"/>
      <c r="C65" s="20">
        <f>SUM(C53:C64)</f>
        <v>150</v>
      </c>
      <c r="D65" s="20">
        <f>SUM(D53:D64)</f>
        <v>55</v>
      </c>
      <c r="E65" s="20">
        <f>SUM(E53:E64)</f>
        <v>115</v>
      </c>
      <c r="F65" s="20">
        <f>SUM(F53:F64)</f>
        <v>60</v>
      </c>
      <c r="G65" s="20">
        <f>SUM(G53:G64)</f>
        <v>30</v>
      </c>
      <c r="H65" s="20"/>
    </row>
    <row r="66" spans="1:8" ht="19.5" customHeight="1">
      <c r="A66" s="476"/>
      <c r="B66" s="476"/>
      <c r="C66" s="478">
        <f>SUM(C65:F65)</f>
        <v>380</v>
      </c>
      <c r="D66" s="478"/>
      <c r="E66" s="478"/>
      <c r="F66" s="478"/>
      <c r="G66" s="20"/>
      <c r="H66" s="20"/>
    </row>
    <row r="67" spans="1:8" ht="19.5" customHeight="1">
      <c r="A67" s="2" t="s">
        <v>154</v>
      </c>
      <c r="B67" s="29" t="s">
        <v>184</v>
      </c>
      <c r="C67" s="4" t="s">
        <v>156</v>
      </c>
      <c r="D67" s="4" t="s">
        <v>157</v>
      </c>
      <c r="E67" s="4" t="s">
        <v>158</v>
      </c>
      <c r="F67" s="4" t="s">
        <v>159</v>
      </c>
      <c r="G67" s="4" t="s">
        <v>160</v>
      </c>
      <c r="H67" s="4" t="s">
        <v>183</v>
      </c>
    </row>
    <row r="68" spans="1:8" ht="19.5" customHeight="1">
      <c r="A68" s="6" t="s">
        <v>20</v>
      </c>
      <c r="B68" s="30" t="s">
        <v>200</v>
      </c>
      <c r="C68" s="26"/>
      <c r="D68" s="26"/>
      <c r="E68" s="26">
        <v>30</v>
      </c>
      <c r="F68" s="26"/>
      <c r="G68" s="4">
        <v>1</v>
      </c>
      <c r="H68" s="4"/>
    </row>
    <row r="69" spans="1:8" ht="19.5" customHeight="1">
      <c r="A69" s="6" t="s">
        <v>21</v>
      </c>
      <c r="B69" s="17" t="s">
        <v>196</v>
      </c>
      <c r="C69" s="22">
        <v>30</v>
      </c>
      <c r="D69" s="22">
        <v>15</v>
      </c>
      <c r="E69" s="22"/>
      <c r="F69" s="22"/>
      <c r="G69" s="4">
        <v>2</v>
      </c>
      <c r="H69" s="4"/>
    </row>
    <row r="70" spans="1:8" ht="19.5" customHeight="1">
      <c r="A70" s="6" t="s">
        <v>22</v>
      </c>
      <c r="B70" s="17" t="s">
        <v>129</v>
      </c>
      <c r="C70" s="22">
        <v>20</v>
      </c>
      <c r="D70" s="22"/>
      <c r="E70" s="22">
        <v>20</v>
      </c>
      <c r="F70" s="22"/>
      <c r="G70" s="4">
        <v>5</v>
      </c>
      <c r="H70" s="4"/>
    </row>
    <row r="71" spans="1:8" ht="19.5" customHeight="1">
      <c r="A71" s="6" t="s">
        <v>23</v>
      </c>
      <c r="B71" s="17" t="s">
        <v>130</v>
      </c>
      <c r="C71" s="22"/>
      <c r="D71" s="22"/>
      <c r="E71" s="22">
        <v>30</v>
      </c>
      <c r="F71" s="22"/>
      <c r="G71" s="4">
        <v>2</v>
      </c>
      <c r="H71" s="4"/>
    </row>
    <row r="72" spans="1:8" ht="19.5" customHeight="1">
      <c r="A72" s="6" t="s">
        <v>24</v>
      </c>
      <c r="B72" s="31" t="s">
        <v>172</v>
      </c>
      <c r="C72" s="22">
        <v>20</v>
      </c>
      <c r="D72" s="22">
        <v>10</v>
      </c>
      <c r="E72" s="22">
        <v>20</v>
      </c>
      <c r="F72" s="22"/>
      <c r="G72" s="4">
        <v>3</v>
      </c>
      <c r="H72" s="4"/>
    </row>
    <row r="73" spans="1:8" ht="19.5" customHeight="1">
      <c r="A73" s="6" t="s">
        <v>46</v>
      </c>
      <c r="B73" s="31" t="s">
        <v>173</v>
      </c>
      <c r="C73" s="16">
        <v>15</v>
      </c>
      <c r="D73" s="16">
        <v>10</v>
      </c>
      <c r="E73" s="16">
        <v>20</v>
      </c>
      <c r="F73" s="16"/>
      <c r="G73" s="4">
        <v>3</v>
      </c>
      <c r="H73" s="4"/>
    </row>
    <row r="74" spans="1:8" ht="19.5" customHeight="1">
      <c r="A74" s="6" t="s">
        <v>47</v>
      </c>
      <c r="B74" s="31" t="s">
        <v>174</v>
      </c>
      <c r="C74" s="22">
        <v>20</v>
      </c>
      <c r="D74" s="22"/>
      <c r="E74" s="22">
        <v>10</v>
      </c>
      <c r="F74" s="22"/>
      <c r="G74" s="4">
        <v>3</v>
      </c>
      <c r="H74" s="4"/>
    </row>
    <row r="75" spans="1:8" ht="19.5" customHeight="1">
      <c r="A75" s="6" t="s">
        <v>48</v>
      </c>
      <c r="B75" s="31" t="s">
        <v>175</v>
      </c>
      <c r="C75" s="22">
        <v>10</v>
      </c>
      <c r="D75" s="22">
        <v>10</v>
      </c>
      <c r="E75" s="22">
        <v>10</v>
      </c>
      <c r="F75" s="22"/>
      <c r="G75" s="4">
        <v>3</v>
      </c>
      <c r="H75" s="4"/>
    </row>
    <row r="76" spans="1:8" ht="19.5" customHeight="1">
      <c r="A76" s="6" t="s">
        <v>49</v>
      </c>
      <c r="B76" s="24" t="s">
        <v>112</v>
      </c>
      <c r="C76" s="22">
        <v>30</v>
      </c>
      <c r="D76" s="22"/>
      <c r="E76" s="22"/>
      <c r="F76" s="22">
        <v>15</v>
      </c>
      <c r="G76" s="4">
        <v>3</v>
      </c>
      <c r="H76" s="4"/>
    </row>
    <row r="77" spans="1:8" ht="19.5" customHeight="1">
      <c r="A77" s="6" t="s">
        <v>50</v>
      </c>
      <c r="B77" s="24" t="s">
        <v>191</v>
      </c>
      <c r="C77" s="22">
        <v>15</v>
      </c>
      <c r="D77" s="22"/>
      <c r="E77" s="22"/>
      <c r="F77" s="22"/>
      <c r="G77" s="4">
        <v>1</v>
      </c>
      <c r="H77" s="4"/>
    </row>
    <row r="78" spans="1:8" ht="19.5" customHeight="1">
      <c r="A78" s="6" t="s">
        <v>76</v>
      </c>
      <c r="B78" s="17" t="s">
        <v>115</v>
      </c>
      <c r="C78" s="23">
        <v>30</v>
      </c>
      <c r="D78" s="22"/>
      <c r="E78" s="22"/>
      <c r="F78" s="22"/>
      <c r="G78" s="4">
        <v>2</v>
      </c>
      <c r="H78" s="4"/>
    </row>
    <row r="79" spans="1:8" ht="19.5" customHeight="1">
      <c r="A79" s="6" t="s">
        <v>77</v>
      </c>
      <c r="B79" s="17" t="s">
        <v>99</v>
      </c>
      <c r="C79" s="22">
        <v>15</v>
      </c>
      <c r="D79" s="22"/>
      <c r="E79" s="22">
        <v>15</v>
      </c>
      <c r="F79" s="22"/>
      <c r="G79" s="4">
        <v>2</v>
      </c>
      <c r="H79" s="4"/>
    </row>
    <row r="80" spans="1:8" ht="19.5" customHeight="1">
      <c r="A80" s="476" t="s">
        <v>161</v>
      </c>
      <c r="B80" s="476"/>
      <c r="C80" s="4">
        <f>SUM(C68:C79)</f>
        <v>205</v>
      </c>
      <c r="D80" s="4">
        <f>SUM(D68:D79)</f>
        <v>45</v>
      </c>
      <c r="E80" s="4">
        <f>SUM(E68:E79)</f>
        <v>155</v>
      </c>
      <c r="F80" s="4">
        <f>SUM(F68:F79)</f>
        <v>15</v>
      </c>
      <c r="G80" s="4">
        <f>SUM(G68:G79)</f>
        <v>30</v>
      </c>
      <c r="H80" s="4"/>
    </row>
    <row r="81" spans="1:8" ht="19.5" customHeight="1">
      <c r="A81" s="476"/>
      <c r="B81" s="476"/>
      <c r="C81" s="477">
        <f>SUM(C80:F80)</f>
        <v>420</v>
      </c>
      <c r="D81" s="477"/>
      <c r="E81" s="477"/>
      <c r="F81" s="477"/>
      <c r="G81" s="4"/>
      <c r="H81" s="4"/>
    </row>
    <row r="82" spans="1:8" ht="19.5" customHeight="1">
      <c r="A82" s="2" t="s">
        <v>154</v>
      </c>
      <c r="B82" s="32" t="s">
        <v>165</v>
      </c>
      <c r="C82" s="4" t="s">
        <v>156</v>
      </c>
      <c r="D82" s="4" t="s">
        <v>157</v>
      </c>
      <c r="E82" s="4" t="s">
        <v>158</v>
      </c>
      <c r="F82" s="4" t="s">
        <v>159</v>
      </c>
      <c r="G82" s="4" t="s">
        <v>160</v>
      </c>
      <c r="H82" s="4" t="s">
        <v>183</v>
      </c>
    </row>
    <row r="83" spans="1:8" ht="19.5" customHeight="1">
      <c r="A83" s="6" t="s">
        <v>20</v>
      </c>
      <c r="B83" s="25" t="s">
        <v>200</v>
      </c>
      <c r="C83" s="27"/>
      <c r="D83" s="27"/>
      <c r="E83" s="33">
        <v>30</v>
      </c>
      <c r="F83" s="27"/>
      <c r="G83" s="20">
        <v>2</v>
      </c>
      <c r="H83" s="20"/>
    </row>
    <row r="84" spans="1:8" ht="19.5" customHeight="1">
      <c r="A84" s="6" t="s">
        <v>21</v>
      </c>
      <c r="B84" s="17" t="s">
        <v>196</v>
      </c>
      <c r="C84" s="16"/>
      <c r="D84" s="16"/>
      <c r="E84" s="16">
        <v>15</v>
      </c>
      <c r="F84" s="16">
        <v>15</v>
      </c>
      <c r="G84" s="20">
        <v>2</v>
      </c>
      <c r="H84" s="20"/>
    </row>
    <row r="85" spans="1:8" ht="19.5" customHeight="1">
      <c r="A85" s="6" t="s">
        <v>22</v>
      </c>
      <c r="B85" s="17" t="s">
        <v>129</v>
      </c>
      <c r="C85" s="23">
        <v>10</v>
      </c>
      <c r="D85" s="16"/>
      <c r="E85" s="16">
        <v>20</v>
      </c>
      <c r="F85" s="16"/>
      <c r="G85" s="20">
        <v>4</v>
      </c>
      <c r="H85" s="20"/>
    </row>
    <row r="86" spans="1:8" ht="19.5" customHeight="1">
      <c r="A86" s="6" t="s">
        <v>23</v>
      </c>
      <c r="B86" s="17" t="s">
        <v>132</v>
      </c>
      <c r="C86" s="22"/>
      <c r="D86" s="22"/>
      <c r="E86" s="22"/>
      <c r="F86" s="22">
        <v>20</v>
      </c>
      <c r="G86" s="4">
        <v>1</v>
      </c>
      <c r="H86" s="20"/>
    </row>
    <row r="87" spans="1:8" ht="19.5" customHeight="1">
      <c r="A87" s="6" t="s">
        <v>24</v>
      </c>
      <c r="B87" s="290" t="s">
        <v>214</v>
      </c>
      <c r="C87" s="22">
        <v>30</v>
      </c>
      <c r="D87" s="22"/>
      <c r="E87" s="22"/>
      <c r="F87" s="22"/>
      <c r="G87" s="4">
        <v>2</v>
      </c>
      <c r="H87" s="4"/>
    </row>
    <row r="88" spans="1:8" ht="19.5" customHeight="1">
      <c r="A88" s="6" t="s">
        <v>46</v>
      </c>
      <c r="B88" s="290" t="s">
        <v>215</v>
      </c>
      <c r="C88" s="22">
        <v>30</v>
      </c>
      <c r="D88" s="22"/>
      <c r="E88" s="22"/>
      <c r="F88" s="22"/>
      <c r="G88" s="4">
        <v>2</v>
      </c>
      <c r="H88" s="4"/>
    </row>
    <row r="89" spans="1:8" ht="19.5" customHeight="1">
      <c r="A89" s="6" t="s">
        <v>47</v>
      </c>
      <c r="B89" s="34" t="s">
        <v>115</v>
      </c>
      <c r="C89" s="22"/>
      <c r="D89" s="22"/>
      <c r="E89" s="22">
        <v>15</v>
      </c>
      <c r="F89" s="22"/>
      <c r="G89" s="4">
        <v>1</v>
      </c>
      <c r="H89" s="4"/>
    </row>
    <row r="90" spans="1:8" ht="19.5" customHeight="1">
      <c r="A90" s="6" t="s">
        <v>48</v>
      </c>
      <c r="B90" s="35" t="s">
        <v>97</v>
      </c>
      <c r="C90" s="22">
        <v>15</v>
      </c>
      <c r="D90" s="22"/>
      <c r="E90" s="22">
        <v>15</v>
      </c>
      <c r="F90" s="22"/>
      <c r="G90" s="4">
        <v>2</v>
      </c>
      <c r="H90" s="4"/>
    </row>
    <row r="91" spans="1:8" ht="19.5" customHeight="1">
      <c r="A91" s="6" t="s">
        <v>49</v>
      </c>
      <c r="B91" s="246" t="s">
        <v>216</v>
      </c>
      <c r="C91" s="22">
        <v>30</v>
      </c>
      <c r="D91" s="22"/>
      <c r="E91" s="22">
        <v>15</v>
      </c>
      <c r="F91" s="22"/>
      <c r="G91" s="4">
        <v>2</v>
      </c>
      <c r="H91" s="4"/>
    </row>
    <row r="92" spans="1:8" ht="19.5" customHeight="1">
      <c r="A92" s="6" t="s">
        <v>50</v>
      </c>
      <c r="B92" s="17" t="s">
        <v>102</v>
      </c>
      <c r="C92" s="22">
        <v>15</v>
      </c>
      <c r="D92" s="22"/>
      <c r="E92" s="22"/>
      <c r="F92" s="22">
        <v>15</v>
      </c>
      <c r="G92" s="4">
        <v>2</v>
      </c>
      <c r="H92" s="4"/>
    </row>
    <row r="93" spans="1:8" ht="19.5" customHeight="1">
      <c r="A93" s="6" t="s">
        <v>76</v>
      </c>
      <c r="B93" s="36" t="s">
        <v>136</v>
      </c>
      <c r="C93" s="22">
        <v>15</v>
      </c>
      <c r="D93" s="22"/>
      <c r="E93" s="22"/>
      <c r="F93" s="22">
        <v>15</v>
      </c>
      <c r="G93" s="4">
        <v>3</v>
      </c>
      <c r="H93" s="4"/>
    </row>
    <row r="94" spans="1:8" ht="19.5" customHeight="1">
      <c r="A94" s="6" t="s">
        <v>77</v>
      </c>
      <c r="B94" s="36" t="s">
        <v>137</v>
      </c>
      <c r="C94" s="22">
        <v>10</v>
      </c>
      <c r="D94" s="22">
        <v>10</v>
      </c>
      <c r="E94" s="22">
        <v>10</v>
      </c>
      <c r="F94" s="22"/>
      <c r="G94" s="4">
        <v>3</v>
      </c>
      <c r="H94" s="4"/>
    </row>
    <row r="95" spans="1:8" ht="19.5" customHeight="1">
      <c r="A95" s="6" t="s">
        <v>78</v>
      </c>
      <c r="B95" s="36" t="s">
        <v>138</v>
      </c>
      <c r="C95" s="22">
        <v>20</v>
      </c>
      <c r="D95" s="22">
        <v>10</v>
      </c>
      <c r="E95" s="22">
        <v>10</v>
      </c>
      <c r="F95" s="22">
        <v>10</v>
      </c>
      <c r="G95" s="4">
        <v>4</v>
      </c>
      <c r="H95" s="4"/>
    </row>
    <row r="96" spans="1:8" ht="19.5" customHeight="1">
      <c r="A96" s="476" t="s">
        <v>161</v>
      </c>
      <c r="B96" s="476"/>
      <c r="C96" s="4">
        <f>SUM(C83:C95)</f>
        <v>175</v>
      </c>
      <c r="D96" s="4">
        <f>SUM(D83:D95)</f>
        <v>20</v>
      </c>
      <c r="E96" s="4">
        <f>SUM(E83:E95)</f>
        <v>130</v>
      </c>
      <c r="F96" s="4">
        <f>SUM(F83:F95)</f>
        <v>75</v>
      </c>
      <c r="G96" s="4">
        <f>SUM(G83:G95)</f>
        <v>30</v>
      </c>
      <c r="H96" s="4"/>
    </row>
    <row r="97" spans="1:8" ht="19.5" customHeight="1">
      <c r="A97" s="476"/>
      <c r="B97" s="476"/>
      <c r="C97" s="477">
        <f>SUM(C96:F96)</f>
        <v>400</v>
      </c>
      <c r="D97" s="477"/>
      <c r="E97" s="477"/>
      <c r="F97" s="477"/>
      <c r="G97" s="4"/>
      <c r="H97" s="4"/>
    </row>
    <row r="98" spans="1:8" ht="19.5" customHeight="1">
      <c r="A98" s="2" t="s">
        <v>154</v>
      </c>
      <c r="B98" s="3" t="s">
        <v>166</v>
      </c>
      <c r="C98" s="4" t="s">
        <v>156</v>
      </c>
      <c r="D98" s="4" t="s">
        <v>157</v>
      </c>
      <c r="E98" s="4" t="s">
        <v>158</v>
      </c>
      <c r="F98" s="4" t="s">
        <v>159</v>
      </c>
      <c r="G98" s="4" t="s">
        <v>160</v>
      </c>
      <c r="H98" s="4" t="s">
        <v>183</v>
      </c>
    </row>
    <row r="99" spans="1:8" ht="19.5" customHeight="1">
      <c r="A99" s="303" t="s">
        <v>20</v>
      </c>
      <c r="B99" s="479" t="s">
        <v>243</v>
      </c>
      <c r="C99" s="480">
        <v>15</v>
      </c>
      <c r="D99" s="481"/>
      <c r="E99" s="481"/>
      <c r="F99" s="481"/>
      <c r="G99" s="480">
        <v>1</v>
      </c>
      <c r="H99" s="4"/>
    </row>
    <row r="100" spans="1:8" ht="19.5" customHeight="1">
      <c r="A100" s="303" t="s">
        <v>21</v>
      </c>
      <c r="B100" s="479" t="s">
        <v>244</v>
      </c>
      <c r="C100" s="480">
        <v>15</v>
      </c>
      <c r="D100" s="481"/>
      <c r="E100" s="481"/>
      <c r="F100" s="481"/>
      <c r="G100" s="480">
        <v>1</v>
      </c>
      <c r="H100" s="4"/>
    </row>
    <row r="101" spans="1:8" ht="19.5" customHeight="1">
      <c r="A101" s="303" t="s">
        <v>22</v>
      </c>
      <c r="B101" s="37" t="s">
        <v>98</v>
      </c>
      <c r="C101" s="23">
        <v>30</v>
      </c>
      <c r="D101" s="22"/>
      <c r="E101" s="22"/>
      <c r="F101" s="22"/>
      <c r="G101" s="481">
        <v>2</v>
      </c>
      <c r="H101" s="4"/>
    </row>
    <row r="102" spans="1:8" ht="19.5" customHeight="1">
      <c r="A102" s="303" t="s">
        <v>23</v>
      </c>
      <c r="B102" s="17" t="s">
        <v>100</v>
      </c>
      <c r="C102" s="23">
        <v>15</v>
      </c>
      <c r="D102" s="22"/>
      <c r="E102" s="22">
        <v>15</v>
      </c>
      <c r="F102" s="22"/>
      <c r="G102" s="481">
        <v>2</v>
      </c>
      <c r="H102" s="4"/>
    </row>
    <row r="103" spans="1:8" ht="19.5" customHeight="1">
      <c r="A103" s="303" t="s">
        <v>24</v>
      </c>
      <c r="B103" s="17" t="s">
        <v>101</v>
      </c>
      <c r="C103" s="22">
        <v>15</v>
      </c>
      <c r="D103" s="22"/>
      <c r="E103" s="22"/>
      <c r="F103" s="22"/>
      <c r="G103" s="481">
        <v>1</v>
      </c>
      <c r="H103" s="4"/>
    </row>
    <row r="104" spans="1:8" ht="19.5" customHeight="1">
      <c r="A104" s="303" t="s">
        <v>46</v>
      </c>
      <c r="B104" s="246" t="s">
        <v>216</v>
      </c>
      <c r="C104" s="22">
        <v>15</v>
      </c>
      <c r="D104" s="22"/>
      <c r="E104" s="22"/>
      <c r="F104" s="22">
        <v>15</v>
      </c>
      <c r="G104" s="481">
        <v>2</v>
      </c>
      <c r="H104" s="4"/>
    </row>
    <row r="105" spans="1:8" ht="19.5" customHeight="1">
      <c r="A105" s="303" t="s">
        <v>47</v>
      </c>
      <c r="B105" s="17" t="s">
        <v>114</v>
      </c>
      <c r="C105" s="22">
        <v>15</v>
      </c>
      <c r="D105" s="22"/>
      <c r="E105" s="22"/>
      <c r="F105" s="22"/>
      <c r="G105" s="481">
        <v>2</v>
      </c>
      <c r="H105" s="4"/>
    </row>
    <row r="106" spans="1:8" ht="19.5" customHeight="1">
      <c r="A106" s="303" t="s">
        <v>48</v>
      </c>
      <c r="B106" s="290" t="s">
        <v>229</v>
      </c>
      <c r="C106" s="296">
        <v>15</v>
      </c>
      <c r="D106" s="296">
        <v>15</v>
      </c>
      <c r="E106" s="296"/>
      <c r="F106" s="296"/>
      <c r="G106" s="482">
        <v>2</v>
      </c>
      <c r="H106" s="4"/>
    </row>
    <row r="107" spans="1:8" ht="19.5" customHeight="1">
      <c r="A107" s="303" t="s">
        <v>49</v>
      </c>
      <c r="B107" s="17" t="s">
        <v>84</v>
      </c>
      <c r="C107" s="22"/>
      <c r="D107" s="22"/>
      <c r="E107" s="22"/>
      <c r="F107" s="22">
        <v>30</v>
      </c>
      <c r="G107" s="481">
        <v>2</v>
      </c>
      <c r="H107" s="4"/>
    </row>
    <row r="108" spans="1:8" ht="19.5" customHeight="1">
      <c r="A108" s="303" t="s">
        <v>50</v>
      </c>
      <c r="B108" s="42" t="s">
        <v>193</v>
      </c>
      <c r="C108" s="22"/>
      <c r="D108" s="22"/>
      <c r="E108" s="22"/>
      <c r="F108" s="22"/>
      <c r="G108" s="481">
        <v>15</v>
      </c>
      <c r="H108" s="4"/>
    </row>
    <row r="109" spans="1:8" ht="19.5" customHeight="1">
      <c r="A109" s="476" t="s">
        <v>161</v>
      </c>
      <c r="B109" s="476"/>
      <c r="C109" s="4">
        <f>SUM(C99:C108)</f>
        <v>135</v>
      </c>
      <c r="D109" s="4">
        <f>SUM(D101:D107)</f>
        <v>15</v>
      </c>
      <c r="E109" s="4">
        <f>SUM(E101:E107)</f>
        <v>15</v>
      </c>
      <c r="F109" s="4">
        <f>SUM(F101:F107)</f>
        <v>45</v>
      </c>
      <c r="G109" s="481">
        <f>SUM(G99:G108)</f>
        <v>30</v>
      </c>
      <c r="H109" s="4"/>
    </row>
    <row r="110" spans="1:8" ht="19.5" customHeight="1">
      <c r="A110" s="476"/>
      <c r="B110" s="476"/>
      <c r="C110" s="477">
        <f>SUM(C109:F109)</f>
        <v>210</v>
      </c>
      <c r="D110" s="477"/>
      <c r="E110" s="477"/>
      <c r="F110" s="477"/>
      <c r="G110" s="4"/>
      <c r="H110" s="4"/>
    </row>
    <row r="111" spans="1:8" ht="19.5" customHeight="1">
      <c r="A111" s="2" t="s">
        <v>154</v>
      </c>
      <c r="B111" s="29" t="s">
        <v>180</v>
      </c>
      <c r="C111" s="4" t="s">
        <v>156</v>
      </c>
      <c r="D111" s="4" t="s">
        <v>157</v>
      </c>
      <c r="E111" s="4" t="s">
        <v>158</v>
      </c>
      <c r="F111" s="4" t="s">
        <v>159</v>
      </c>
      <c r="G111" s="4" t="s">
        <v>160</v>
      </c>
      <c r="H111" s="4" t="s">
        <v>183</v>
      </c>
    </row>
    <row r="112" spans="1:8" ht="19.5" customHeight="1">
      <c r="A112" s="6" t="s">
        <v>20</v>
      </c>
      <c r="B112" s="30" t="s">
        <v>200</v>
      </c>
      <c r="C112" s="26"/>
      <c r="D112" s="26"/>
      <c r="E112" s="26">
        <v>30</v>
      </c>
      <c r="F112" s="26"/>
      <c r="G112" s="4">
        <v>1</v>
      </c>
      <c r="H112" s="4"/>
    </row>
    <row r="113" spans="1:8" ht="19.5" customHeight="1">
      <c r="A113" s="6" t="s">
        <v>21</v>
      </c>
      <c r="B113" s="17" t="s">
        <v>196</v>
      </c>
      <c r="C113" s="22">
        <v>30</v>
      </c>
      <c r="D113" s="22">
        <v>15</v>
      </c>
      <c r="E113" s="22"/>
      <c r="F113" s="22"/>
      <c r="G113" s="4">
        <v>2</v>
      </c>
      <c r="H113" s="4"/>
    </row>
    <row r="114" spans="1:8" ht="19.5" customHeight="1">
      <c r="A114" s="6" t="s">
        <v>22</v>
      </c>
      <c r="B114" s="17" t="s">
        <v>129</v>
      </c>
      <c r="C114" s="22">
        <v>20</v>
      </c>
      <c r="D114" s="22"/>
      <c r="E114" s="22">
        <v>20</v>
      </c>
      <c r="F114" s="22"/>
      <c r="G114" s="4">
        <v>5</v>
      </c>
      <c r="H114" s="4"/>
    </row>
    <row r="115" spans="1:8" ht="19.5" customHeight="1">
      <c r="A115" s="6" t="s">
        <v>23</v>
      </c>
      <c r="B115" s="17" t="s">
        <v>130</v>
      </c>
      <c r="C115" s="22"/>
      <c r="D115" s="22"/>
      <c r="E115" s="22">
        <v>30</v>
      </c>
      <c r="F115" s="22"/>
      <c r="G115" s="4">
        <v>2</v>
      </c>
      <c r="H115" s="4"/>
    </row>
    <row r="116" spans="1:8" ht="19.5" customHeight="1">
      <c r="A116" s="6" t="s">
        <v>24</v>
      </c>
      <c r="B116" s="31" t="s">
        <v>172</v>
      </c>
      <c r="C116" s="22">
        <v>20</v>
      </c>
      <c r="D116" s="22">
        <v>10</v>
      </c>
      <c r="E116" s="22">
        <v>20</v>
      </c>
      <c r="F116" s="22"/>
      <c r="G116" s="4">
        <v>3</v>
      </c>
      <c r="H116" s="4"/>
    </row>
    <row r="117" spans="1:8" ht="19.5" customHeight="1">
      <c r="A117" s="6" t="s">
        <v>46</v>
      </c>
      <c r="B117" s="31" t="s">
        <v>173</v>
      </c>
      <c r="C117" s="16">
        <v>15</v>
      </c>
      <c r="D117" s="16">
        <v>10</v>
      </c>
      <c r="E117" s="16">
        <v>20</v>
      </c>
      <c r="F117" s="16"/>
      <c r="G117" s="4">
        <v>3</v>
      </c>
      <c r="H117" s="4"/>
    </row>
    <row r="118" spans="1:8" ht="19.5" customHeight="1">
      <c r="A118" s="6" t="s">
        <v>47</v>
      </c>
      <c r="B118" s="31" t="s">
        <v>174</v>
      </c>
      <c r="C118" s="22">
        <v>20</v>
      </c>
      <c r="D118" s="22"/>
      <c r="E118" s="22">
        <v>10</v>
      </c>
      <c r="F118" s="22"/>
      <c r="G118" s="4">
        <v>3</v>
      </c>
      <c r="H118" s="4"/>
    </row>
    <row r="119" spans="1:8" ht="19.5" customHeight="1">
      <c r="A119" s="6" t="s">
        <v>48</v>
      </c>
      <c r="B119" s="31" t="s">
        <v>175</v>
      </c>
      <c r="C119" s="22">
        <v>10</v>
      </c>
      <c r="D119" s="22">
        <v>10</v>
      </c>
      <c r="E119" s="22">
        <v>10</v>
      </c>
      <c r="F119" s="22"/>
      <c r="G119" s="4">
        <v>3</v>
      </c>
      <c r="H119" s="4"/>
    </row>
    <row r="120" spans="1:8" ht="19.5" customHeight="1">
      <c r="A120" s="6" t="s">
        <v>49</v>
      </c>
      <c r="B120" s="24" t="s">
        <v>112</v>
      </c>
      <c r="C120" s="22">
        <v>30</v>
      </c>
      <c r="D120" s="22"/>
      <c r="E120" s="22"/>
      <c r="F120" s="22">
        <v>15</v>
      </c>
      <c r="G120" s="4">
        <v>3</v>
      </c>
      <c r="H120" s="4"/>
    </row>
    <row r="121" spans="1:8" ht="19.5" customHeight="1">
      <c r="A121" s="6" t="s">
        <v>50</v>
      </c>
      <c r="B121" s="24" t="s">
        <v>191</v>
      </c>
      <c r="C121" s="22">
        <v>15</v>
      </c>
      <c r="D121" s="22"/>
      <c r="E121" s="22"/>
      <c r="F121" s="22"/>
      <c r="G121" s="4">
        <v>1</v>
      </c>
      <c r="H121" s="4"/>
    </row>
    <row r="122" spans="1:8" ht="19.5" customHeight="1">
      <c r="A122" s="6" t="s">
        <v>49</v>
      </c>
      <c r="B122" s="17" t="s">
        <v>149</v>
      </c>
      <c r="C122" s="23">
        <v>30</v>
      </c>
      <c r="D122" s="22"/>
      <c r="E122" s="22">
        <v>15</v>
      </c>
      <c r="F122" s="22"/>
      <c r="G122" s="4">
        <v>4</v>
      </c>
      <c r="H122" s="4"/>
    </row>
    <row r="123" spans="1:8" ht="19.5" customHeight="1">
      <c r="A123" s="476" t="s">
        <v>161</v>
      </c>
      <c r="B123" s="476"/>
      <c r="C123" s="4">
        <f>SUM(C112:C122)</f>
        <v>190</v>
      </c>
      <c r="D123" s="4">
        <f>SUM(D112:D122)</f>
        <v>45</v>
      </c>
      <c r="E123" s="4">
        <f>SUM(E112:E122)</f>
        <v>155</v>
      </c>
      <c r="F123" s="4">
        <f>SUM(F112:F122)</f>
        <v>15</v>
      </c>
      <c r="G123" s="4">
        <f>SUM(G112:G122)</f>
        <v>30</v>
      </c>
      <c r="H123" s="4"/>
    </row>
    <row r="124" spans="1:8" ht="19.5" customHeight="1">
      <c r="A124" s="476"/>
      <c r="B124" s="476"/>
      <c r="C124" s="477">
        <f>SUM(C123:F123)</f>
        <v>405</v>
      </c>
      <c r="D124" s="477"/>
      <c r="E124" s="477"/>
      <c r="F124" s="477"/>
      <c r="G124" s="4"/>
      <c r="H124" s="4"/>
    </row>
    <row r="125" spans="1:8" ht="19.5" customHeight="1">
      <c r="A125" s="2" t="s">
        <v>154</v>
      </c>
      <c r="B125" s="3" t="s">
        <v>167</v>
      </c>
      <c r="C125" s="4" t="s">
        <v>156</v>
      </c>
      <c r="D125" s="4" t="s">
        <v>157</v>
      </c>
      <c r="E125" s="4" t="s">
        <v>158</v>
      </c>
      <c r="F125" s="4" t="s">
        <v>159</v>
      </c>
      <c r="G125" s="4" t="s">
        <v>160</v>
      </c>
      <c r="H125" s="4" t="s">
        <v>183</v>
      </c>
    </row>
    <row r="126" spans="1:8" ht="19.5" customHeight="1">
      <c r="A126" s="6" t="s">
        <v>20</v>
      </c>
      <c r="B126" s="25" t="s">
        <v>200</v>
      </c>
      <c r="C126" s="27"/>
      <c r="D126" s="27"/>
      <c r="E126" s="33">
        <v>30</v>
      </c>
      <c r="F126" s="27"/>
      <c r="G126" s="20">
        <v>2</v>
      </c>
      <c r="H126" s="4"/>
    </row>
    <row r="127" spans="1:8" ht="19.5" customHeight="1">
      <c r="A127" s="6" t="s">
        <v>21</v>
      </c>
      <c r="B127" s="17" t="s">
        <v>196</v>
      </c>
      <c r="C127" s="16"/>
      <c r="D127" s="16"/>
      <c r="E127" s="16">
        <v>15</v>
      </c>
      <c r="F127" s="16">
        <v>15</v>
      </c>
      <c r="G127" s="20">
        <v>2</v>
      </c>
      <c r="H127" s="4"/>
    </row>
    <row r="128" spans="1:8" ht="19.5" customHeight="1">
      <c r="A128" s="6" t="s">
        <v>22</v>
      </c>
      <c r="B128" s="17" t="s">
        <v>129</v>
      </c>
      <c r="C128" s="23">
        <v>10</v>
      </c>
      <c r="D128" s="16"/>
      <c r="E128" s="16">
        <v>20</v>
      </c>
      <c r="F128" s="16"/>
      <c r="G128" s="20">
        <v>4</v>
      </c>
      <c r="H128" s="4"/>
    </row>
    <row r="129" spans="1:8" ht="19.5" customHeight="1">
      <c r="A129" s="6" t="s">
        <v>23</v>
      </c>
      <c r="B129" s="17" t="s">
        <v>132</v>
      </c>
      <c r="C129" s="22"/>
      <c r="D129" s="22"/>
      <c r="E129" s="22"/>
      <c r="F129" s="22">
        <v>20</v>
      </c>
      <c r="G129" s="4">
        <v>1</v>
      </c>
      <c r="H129" s="4"/>
    </row>
    <row r="130" spans="1:8" ht="19.5" customHeight="1">
      <c r="A130" s="6" t="s">
        <v>24</v>
      </c>
      <c r="B130" s="24" t="s">
        <v>201</v>
      </c>
      <c r="C130" s="22">
        <v>30</v>
      </c>
      <c r="D130" s="22"/>
      <c r="E130" s="22"/>
      <c r="F130" s="22"/>
      <c r="G130" s="4">
        <v>2</v>
      </c>
      <c r="H130" s="4"/>
    </row>
    <row r="131" spans="1:8" ht="19.5" customHeight="1">
      <c r="A131" s="6" t="s">
        <v>46</v>
      </c>
      <c r="B131" s="24" t="s">
        <v>202</v>
      </c>
      <c r="C131" s="22">
        <v>30</v>
      </c>
      <c r="D131" s="22"/>
      <c r="E131" s="22"/>
      <c r="F131" s="22"/>
      <c r="G131" s="4">
        <v>2</v>
      </c>
      <c r="H131" s="4"/>
    </row>
    <row r="132" spans="1:8" ht="19.5" customHeight="1">
      <c r="A132" s="6" t="s">
        <v>47</v>
      </c>
      <c r="B132" s="17" t="s">
        <v>149</v>
      </c>
      <c r="C132" s="22"/>
      <c r="D132" s="22"/>
      <c r="E132" s="22"/>
      <c r="F132" s="22">
        <v>15</v>
      </c>
      <c r="G132" s="4">
        <v>1</v>
      </c>
      <c r="H132" s="4"/>
    </row>
    <row r="133" spans="1:8" ht="19.5" customHeight="1">
      <c r="A133" s="6" t="s">
        <v>48</v>
      </c>
      <c r="B133" s="17" t="s">
        <v>103</v>
      </c>
      <c r="C133" s="22">
        <v>15</v>
      </c>
      <c r="D133" s="22"/>
      <c r="E133" s="22">
        <v>15</v>
      </c>
      <c r="F133" s="22"/>
      <c r="G133" s="4">
        <v>2</v>
      </c>
      <c r="H133" s="4"/>
    </row>
    <row r="134" spans="1:8" ht="19.5" customHeight="1">
      <c r="A134" s="6" t="s">
        <v>49</v>
      </c>
      <c r="B134" s="17" t="s">
        <v>104</v>
      </c>
      <c r="C134" s="23">
        <v>30</v>
      </c>
      <c r="D134" s="22"/>
      <c r="E134" s="22"/>
      <c r="F134" s="22"/>
      <c r="G134" s="4">
        <v>1</v>
      </c>
      <c r="H134" s="4"/>
    </row>
    <row r="135" spans="1:8" ht="19.5" customHeight="1">
      <c r="A135" s="6" t="s">
        <v>50</v>
      </c>
      <c r="B135" s="35" t="s">
        <v>105</v>
      </c>
      <c r="C135" s="16">
        <v>30</v>
      </c>
      <c r="D135" s="22"/>
      <c r="E135" s="22"/>
      <c r="F135" s="22"/>
      <c r="G135" s="4">
        <v>1</v>
      </c>
      <c r="H135" s="4"/>
    </row>
    <row r="136" spans="1:8" ht="19.5" customHeight="1">
      <c r="A136" s="6" t="s">
        <v>76</v>
      </c>
      <c r="B136" s="38" t="s">
        <v>107</v>
      </c>
      <c r="C136" s="23">
        <v>15</v>
      </c>
      <c r="D136" s="22"/>
      <c r="E136" s="22">
        <v>15</v>
      </c>
      <c r="F136" s="22"/>
      <c r="G136" s="4">
        <v>2</v>
      </c>
      <c r="H136" s="4"/>
    </row>
    <row r="137" spans="1:8" ht="19.5" customHeight="1">
      <c r="A137" s="6" t="s">
        <v>77</v>
      </c>
      <c r="B137" s="39" t="s">
        <v>136</v>
      </c>
      <c r="C137" s="22">
        <v>20</v>
      </c>
      <c r="D137" s="22">
        <v>10</v>
      </c>
      <c r="E137" s="22">
        <v>10</v>
      </c>
      <c r="F137" s="22">
        <v>10</v>
      </c>
      <c r="G137" s="4">
        <v>4</v>
      </c>
      <c r="H137" s="4"/>
    </row>
    <row r="138" spans="1:8" ht="19.5" customHeight="1">
      <c r="A138" s="6" t="s">
        <v>78</v>
      </c>
      <c r="B138" s="39" t="s">
        <v>137</v>
      </c>
      <c r="C138" s="22">
        <v>10</v>
      </c>
      <c r="D138" s="22">
        <v>10</v>
      </c>
      <c r="E138" s="22">
        <v>10</v>
      </c>
      <c r="F138" s="22"/>
      <c r="G138" s="4">
        <v>3</v>
      </c>
      <c r="H138" s="4"/>
    </row>
    <row r="139" spans="1:8" ht="19.5" customHeight="1">
      <c r="A139" s="6" t="s">
        <v>79</v>
      </c>
      <c r="B139" s="39" t="s">
        <v>138</v>
      </c>
      <c r="C139" s="22">
        <v>10</v>
      </c>
      <c r="D139" s="22">
        <v>10</v>
      </c>
      <c r="E139" s="22">
        <v>10</v>
      </c>
      <c r="F139" s="22"/>
      <c r="G139" s="4">
        <v>3</v>
      </c>
      <c r="H139" s="4"/>
    </row>
    <row r="140" spans="1:8" ht="19.5" customHeight="1">
      <c r="A140" s="476" t="s">
        <v>161</v>
      </c>
      <c r="B140" s="476"/>
      <c r="C140" s="4">
        <f>SUM(C126:C139)</f>
        <v>200</v>
      </c>
      <c r="D140" s="4">
        <f>SUM(D126:D139)</f>
        <v>30</v>
      </c>
      <c r="E140" s="4">
        <f>SUM(E126:E139)</f>
        <v>125</v>
      </c>
      <c r="F140" s="4">
        <f>SUM(F126:F139)</f>
        <v>60</v>
      </c>
      <c r="G140" s="4">
        <f>SUM(G126:G139)</f>
        <v>30</v>
      </c>
      <c r="H140" s="4"/>
    </row>
    <row r="141" spans="1:8" ht="19.5" customHeight="1">
      <c r="A141" s="476"/>
      <c r="B141" s="476"/>
      <c r="C141" s="477">
        <f>SUM(C140:F140)</f>
        <v>415</v>
      </c>
      <c r="D141" s="477"/>
      <c r="E141" s="477"/>
      <c r="F141" s="477"/>
      <c r="G141" s="3"/>
      <c r="H141" s="4"/>
    </row>
    <row r="142" spans="1:8" ht="19.5" customHeight="1">
      <c r="A142" s="2" t="s">
        <v>154</v>
      </c>
      <c r="B142" s="3" t="s">
        <v>168</v>
      </c>
      <c r="C142" s="4" t="s">
        <v>156</v>
      </c>
      <c r="D142" s="4" t="s">
        <v>157</v>
      </c>
      <c r="E142" s="4" t="s">
        <v>158</v>
      </c>
      <c r="F142" s="4" t="s">
        <v>159</v>
      </c>
      <c r="G142" s="4" t="s">
        <v>160</v>
      </c>
      <c r="H142" s="4" t="s">
        <v>183</v>
      </c>
    </row>
    <row r="143" spans="1:8" ht="19.5" customHeight="1">
      <c r="A143" s="483" t="s">
        <v>20</v>
      </c>
      <c r="B143" s="479" t="s">
        <v>243</v>
      </c>
      <c r="C143" s="480">
        <v>15</v>
      </c>
      <c r="D143" s="481"/>
      <c r="E143" s="481"/>
      <c r="F143" s="481"/>
      <c r="G143" s="480">
        <v>1</v>
      </c>
      <c r="H143" s="4"/>
    </row>
    <row r="144" spans="1:8" ht="19.5" customHeight="1">
      <c r="A144" s="483" t="s">
        <v>21</v>
      </c>
      <c r="B144" s="479" t="s">
        <v>244</v>
      </c>
      <c r="C144" s="480">
        <v>15</v>
      </c>
      <c r="D144" s="481"/>
      <c r="E144" s="481"/>
      <c r="F144" s="481"/>
      <c r="G144" s="480">
        <v>1</v>
      </c>
      <c r="H144" s="4"/>
    </row>
    <row r="145" spans="1:8" ht="19.5" customHeight="1">
      <c r="A145" s="483" t="s">
        <v>22</v>
      </c>
      <c r="B145" s="484" t="s">
        <v>103</v>
      </c>
      <c r="C145" s="485"/>
      <c r="D145" s="485"/>
      <c r="E145" s="485"/>
      <c r="F145" s="485">
        <v>15</v>
      </c>
      <c r="G145" s="481">
        <v>2</v>
      </c>
      <c r="H145" s="4"/>
    </row>
    <row r="146" spans="1:8" ht="19.5" customHeight="1">
      <c r="A146" s="483" t="s">
        <v>23</v>
      </c>
      <c r="B146" s="484" t="s">
        <v>104</v>
      </c>
      <c r="C146" s="485"/>
      <c r="D146" s="485"/>
      <c r="E146" s="485">
        <v>15</v>
      </c>
      <c r="F146" s="485">
        <v>15</v>
      </c>
      <c r="G146" s="481">
        <v>3</v>
      </c>
      <c r="H146" s="4"/>
    </row>
    <row r="147" spans="1:8" ht="19.5" customHeight="1">
      <c r="A147" s="483" t="s">
        <v>24</v>
      </c>
      <c r="B147" s="486" t="s">
        <v>105</v>
      </c>
      <c r="C147" s="485"/>
      <c r="D147" s="485">
        <v>15</v>
      </c>
      <c r="E147" s="485"/>
      <c r="F147" s="485">
        <v>15</v>
      </c>
      <c r="G147" s="481">
        <v>2</v>
      </c>
      <c r="H147" s="4"/>
    </row>
    <row r="148" spans="1:8" ht="19.5" customHeight="1">
      <c r="A148" s="483" t="s">
        <v>46</v>
      </c>
      <c r="B148" s="484" t="s">
        <v>106</v>
      </c>
      <c r="C148" s="485">
        <v>30</v>
      </c>
      <c r="D148" s="485"/>
      <c r="E148" s="485"/>
      <c r="F148" s="485">
        <v>15</v>
      </c>
      <c r="G148" s="481">
        <v>2</v>
      </c>
      <c r="H148" s="4"/>
    </row>
    <row r="149" spans="1:8" ht="19.5" customHeight="1">
      <c r="A149" s="483" t="s">
        <v>47</v>
      </c>
      <c r="B149" s="487" t="s">
        <v>230</v>
      </c>
      <c r="C149" s="488">
        <v>15</v>
      </c>
      <c r="D149" s="488">
        <v>15</v>
      </c>
      <c r="E149" s="488"/>
      <c r="F149" s="488"/>
      <c r="G149" s="482">
        <v>2</v>
      </c>
      <c r="H149" s="4"/>
    </row>
    <row r="150" spans="1:8" ht="19.5" customHeight="1">
      <c r="A150" s="483" t="s">
        <v>48</v>
      </c>
      <c r="B150" s="484" t="s">
        <v>84</v>
      </c>
      <c r="C150" s="485"/>
      <c r="D150" s="485"/>
      <c r="E150" s="485"/>
      <c r="F150" s="485">
        <v>30</v>
      </c>
      <c r="G150" s="481">
        <v>2</v>
      </c>
      <c r="H150" s="4"/>
    </row>
    <row r="151" spans="1:8" ht="19.5" customHeight="1">
      <c r="A151" s="483" t="s">
        <v>49</v>
      </c>
      <c r="B151" s="489" t="s">
        <v>193</v>
      </c>
      <c r="C151" s="485"/>
      <c r="D151" s="485"/>
      <c r="E151" s="485"/>
      <c r="F151" s="485"/>
      <c r="G151" s="481">
        <v>15</v>
      </c>
      <c r="H151" s="4"/>
    </row>
    <row r="152" spans="1:8" ht="19.5" customHeight="1">
      <c r="A152" s="490" t="s">
        <v>161</v>
      </c>
      <c r="B152" s="490"/>
      <c r="C152" s="481">
        <f>SUM(C143:C151)</f>
        <v>75</v>
      </c>
      <c r="D152" s="481">
        <f>SUM(D145:D151)</f>
        <v>30</v>
      </c>
      <c r="E152" s="481">
        <f>SUM(E145:E151)</f>
        <v>15</v>
      </c>
      <c r="F152" s="481">
        <f>SUM(F145:F151)</f>
        <v>90</v>
      </c>
      <c r="G152" s="481">
        <f>SUM(G143:G151)</f>
        <v>30</v>
      </c>
      <c r="H152" s="4"/>
    </row>
    <row r="153" spans="1:8" ht="19.5" customHeight="1">
      <c r="A153" s="490"/>
      <c r="B153" s="490"/>
      <c r="C153" s="491">
        <f>SUM(C152:F152)</f>
        <v>210</v>
      </c>
      <c r="D153" s="491"/>
      <c r="E153" s="491"/>
      <c r="F153" s="491"/>
      <c r="G153" s="492"/>
      <c r="H153" s="4"/>
    </row>
    <row r="154" spans="3:8" ht="12.75">
      <c r="C154" s="14"/>
      <c r="D154" s="14"/>
      <c r="E154" s="14"/>
      <c r="F154" s="14"/>
      <c r="G154" s="14"/>
      <c r="H154" s="14"/>
    </row>
    <row r="155" spans="3:8" ht="12.75">
      <c r="C155" s="14"/>
      <c r="D155" s="14"/>
      <c r="E155" s="14"/>
      <c r="F155" s="14"/>
      <c r="G155" s="14"/>
      <c r="H155" s="14"/>
    </row>
    <row r="156" spans="3:8" ht="12.75">
      <c r="C156" s="14"/>
      <c r="D156" s="14"/>
      <c r="E156" s="14"/>
      <c r="F156" s="14"/>
      <c r="G156" s="14"/>
      <c r="H156" s="14"/>
    </row>
    <row r="157" spans="3:8" ht="12.75">
      <c r="C157" s="14"/>
      <c r="D157" s="14"/>
      <c r="E157" s="14"/>
      <c r="F157" s="14"/>
      <c r="G157" s="14"/>
      <c r="H157" s="14"/>
    </row>
    <row r="158" spans="3:8" ht="12.75">
      <c r="C158" s="14"/>
      <c r="D158" s="14"/>
      <c r="E158" s="14"/>
      <c r="F158" s="14"/>
      <c r="G158" s="14"/>
      <c r="H158" s="14"/>
    </row>
    <row r="159" spans="3:8" ht="12.75">
      <c r="C159" s="14"/>
      <c r="D159" s="14"/>
      <c r="E159" s="14"/>
      <c r="F159" s="14"/>
      <c r="G159" s="14"/>
      <c r="H159" s="14"/>
    </row>
    <row r="160" spans="3:8" ht="12.75">
      <c r="C160" s="14"/>
      <c r="D160" s="14"/>
      <c r="E160" s="14"/>
      <c r="F160" s="14"/>
      <c r="G160" s="14"/>
      <c r="H160" s="14"/>
    </row>
    <row r="161" spans="3:8" ht="12.75">
      <c r="C161" s="14"/>
      <c r="D161" s="14"/>
      <c r="E161" s="14"/>
      <c r="F161" s="14"/>
      <c r="G161" s="14"/>
      <c r="H161" s="14"/>
    </row>
    <row r="162" spans="3:8" ht="12.75">
      <c r="C162" s="14"/>
      <c r="D162" s="14"/>
      <c r="E162" s="14"/>
      <c r="F162" s="14"/>
      <c r="G162" s="14"/>
      <c r="H162" s="14"/>
    </row>
    <row r="163" spans="3:8" ht="12.75">
      <c r="C163" s="14"/>
      <c r="D163" s="14"/>
      <c r="E163" s="14"/>
      <c r="F163" s="14"/>
      <c r="G163" s="14"/>
      <c r="H163" s="14"/>
    </row>
    <row r="164" spans="3:8" ht="12.75">
      <c r="C164" s="14"/>
      <c r="D164" s="14"/>
      <c r="E164" s="14"/>
      <c r="F164" s="14"/>
      <c r="G164" s="14"/>
      <c r="H164" s="14"/>
    </row>
    <row r="165" spans="3:8" ht="12.75">
      <c r="C165" s="14"/>
      <c r="D165" s="14"/>
      <c r="E165" s="14"/>
      <c r="F165" s="14"/>
      <c r="G165" s="14"/>
      <c r="H165" s="14"/>
    </row>
    <row r="166" spans="3:8" ht="12.75">
      <c r="C166" s="14"/>
      <c r="D166" s="14"/>
      <c r="E166" s="14"/>
      <c r="F166" s="14"/>
      <c r="G166" s="14"/>
      <c r="H166" s="14"/>
    </row>
    <row r="167" spans="3:8" ht="12.75">
      <c r="C167" s="14"/>
      <c r="D167" s="14"/>
      <c r="E167" s="14"/>
      <c r="F167" s="14"/>
      <c r="G167" s="14"/>
      <c r="H167" s="14"/>
    </row>
    <row r="168" spans="3:8" ht="12.75">
      <c r="C168" s="14"/>
      <c r="D168" s="14"/>
      <c r="E168" s="14"/>
      <c r="F168" s="14"/>
      <c r="G168" s="14"/>
      <c r="H168" s="14"/>
    </row>
    <row r="169" spans="3:8" ht="12.75">
      <c r="C169" s="14"/>
      <c r="D169" s="14"/>
      <c r="E169" s="14"/>
      <c r="F169" s="14"/>
      <c r="G169" s="14"/>
      <c r="H169" s="14"/>
    </row>
    <row r="170" spans="3:8" ht="12.75">
      <c r="C170" s="14"/>
      <c r="D170" s="14"/>
      <c r="E170" s="14"/>
      <c r="F170" s="14"/>
      <c r="G170" s="14"/>
      <c r="H170" s="14"/>
    </row>
    <row r="171" spans="3:8" ht="12.75">
      <c r="C171" s="14"/>
      <c r="D171" s="14"/>
      <c r="E171" s="14"/>
      <c r="F171" s="14"/>
      <c r="G171" s="14"/>
      <c r="H171" s="14"/>
    </row>
    <row r="172" spans="3:8" ht="12.75">
      <c r="C172" s="14"/>
      <c r="D172" s="14"/>
      <c r="E172" s="14"/>
      <c r="F172" s="14"/>
      <c r="G172" s="14"/>
      <c r="H172" s="14"/>
    </row>
    <row r="173" spans="3:8" ht="12.75">
      <c r="C173" s="14"/>
      <c r="D173" s="14"/>
      <c r="E173" s="14"/>
      <c r="F173" s="14"/>
      <c r="G173" s="14"/>
      <c r="H173" s="14"/>
    </row>
    <row r="174" spans="3:8" ht="12.75">
      <c r="C174" s="14"/>
      <c r="D174" s="14"/>
      <c r="E174" s="14"/>
      <c r="F174" s="14"/>
      <c r="G174" s="14"/>
      <c r="H174" s="14"/>
    </row>
    <row r="175" spans="3:8" ht="12.75">
      <c r="C175" s="14"/>
      <c r="D175" s="14"/>
      <c r="E175" s="14"/>
      <c r="F175" s="14"/>
      <c r="G175" s="14"/>
      <c r="H175" s="14"/>
    </row>
    <row r="176" spans="3:8" ht="12.75">
      <c r="C176" s="14"/>
      <c r="D176" s="14"/>
      <c r="E176" s="14"/>
      <c r="F176" s="14"/>
      <c r="G176" s="14"/>
      <c r="H176" s="14"/>
    </row>
    <row r="177" spans="3:8" ht="12.75">
      <c r="C177" s="14"/>
      <c r="D177" s="14"/>
      <c r="E177" s="14"/>
      <c r="F177" s="14"/>
      <c r="G177" s="14"/>
      <c r="H177" s="14"/>
    </row>
    <row r="178" spans="3:8" ht="12.75">
      <c r="C178" s="14"/>
      <c r="D178" s="14"/>
      <c r="E178" s="14"/>
      <c r="F178" s="14"/>
      <c r="G178" s="14"/>
      <c r="H178" s="14"/>
    </row>
    <row r="179" spans="3:8" ht="12.75">
      <c r="C179" s="14"/>
      <c r="D179" s="14"/>
      <c r="E179" s="14"/>
      <c r="F179" s="14"/>
      <c r="G179" s="14"/>
      <c r="H179" s="14"/>
    </row>
    <row r="180" spans="3:8" ht="12.75">
      <c r="C180" s="14"/>
      <c r="D180" s="14"/>
      <c r="E180" s="14"/>
      <c r="F180" s="14"/>
      <c r="G180" s="14"/>
      <c r="H180" s="14"/>
    </row>
    <row r="181" spans="3:8" ht="12.75">
      <c r="C181" s="14"/>
      <c r="D181" s="14"/>
      <c r="E181" s="14"/>
      <c r="F181" s="14"/>
      <c r="G181" s="14"/>
      <c r="H181" s="14"/>
    </row>
    <row r="182" spans="3:8" ht="12.75">
      <c r="C182" s="14"/>
      <c r="D182" s="14"/>
      <c r="E182" s="14"/>
      <c r="F182" s="14"/>
      <c r="G182" s="14"/>
      <c r="H182" s="14"/>
    </row>
    <row r="183" spans="3:8" ht="12.75">
      <c r="C183" s="14"/>
      <c r="D183" s="14"/>
      <c r="E183" s="14"/>
      <c r="F183" s="14"/>
      <c r="G183" s="14"/>
      <c r="H183" s="14"/>
    </row>
    <row r="184" spans="3:8" ht="12.75">
      <c r="C184" s="14"/>
      <c r="D184" s="14"/>
      <c r="E184" s="14"/>
      <c r="F184" s="14"/>
      <c r="G184" s="14"/>
      <c r="H184" s="14"/>
    </row>
    <row r="185" spans="3:8" ht="12.75">
      <c r="C185" s="14"/>
      <c r="D185" s="14"/>
      <c r="E185" s="14"/>
      <c r="F185" s="14"/>
      <c r="G185" s="14"/>
      <c r="H185" s="14"/>
    </row>
    <row r="186" spans="3:8" ht="12.75">
      <c r="C186" s="14"/>
      <c r="D186" s="14"/>
      <c r="E186" s="14"/>
      <c r="F186" s="14"/>
      <c r="G186" s="14"/>
      <c r="H186" s="14"/>
    </row>
    <row r="187" spans="3:8" ht="12.75">
      <c r="C187" s="14"/>
      <c r="D187" s="14"/>
      <c r="E187" s="14"/>
      <c r="F187" s="14"/>
      <c r="G187" s="14"/>
      <c r="H187" s="14"/>
    </row>
    <row r="188" spans="3:8" ht="12.75">
      <c r="C188" s="14"/>
      <c r="D188" s="14"/>
      <c r="E188" s="14"/>
      <c r="F188" s="14"/>
      <c r="G188" s="14"/>
      <c r="H188" s="14"/>
    </row>
    <row r="189" spans="3:8" ht="12.75">
      <c r="C189" s="14"/>
      <c r="D189" s="14"/>
      <c r="E189" s="14"/>
      <c r="F189" s="14"/>
      <c r="G189" s="14"/>
      <c r="H189" s="14"/>
    </row>
    <row r="190" spans="3:8" ht="12.75">
      <c r="C190" s="14"/>
      <c r="D190" s="14"/>
      <c r="E190" s="14"/>
      <c r="F190" s="14"/>
      <c r="G190" s="14"/>
      <c r="H190" s="14"/>
    </row>
    <row r="191" spans="3:8" ht="12.75">
      <c r="C191" s="14"/>
      <c r="D191" s="14"/>
      <c r="E191" s="14"/>
      <c r="F191" s="14"/>
      <c r="G191" s="14"/>
      <c r="H191" s="14"/>
    </row>
    <row r="192" spans="3:8" ht="12.75">
      <c r="C192" s="14"/>
      <c r="D192" s="14"/>
      <c r="E192" s="14"/>
      <c r="F192" s="14"/>
      <c r="G192" s="14"/>
      <c r="H192" s="14"/>
    </row>
    <row r="193" spans="3:8" ht="12.75">
      <c r="C193" s="14"/>
      <c r="D193" s="14"/>
      <c r="E193" s="14"/>
      <c r="F193" s="14"/>
      <c r="G193" s="14"/>
      <c r="H193" s="14"/>
    </row>
    <row r="194" spans="3:8" ht="12.75">
      <c r="C194" s="14"/>
      <c r="D194" s="14"/>
      <c r="E194" s="14"/>
      <c r="F194" s="14"/>
      <c r="G194" s="14"/>
      <c r="H194" s="14"/>
    </row>
    <row r="195" spans="3:8" ht="12.75">
      <c r="C195" s="14"/>
      <c r="D195" s="14"/>
      <c r="E195" s="14"/>
      <c r="F195" s="14"/>
      <c r="G195" s="14"/>
      <c r="H195" s="14"/>
    </row>
    <row r="196" spans="3:8" ht="12.75">
      <c r="C196" s="14"/>
      <c r="D196" s="14"/>
      <c r="E196" s="14"/>
      <c r="F196" s="14"/>
      <c r="G196" s="14"/>
      <c r="H196" s="14"/>
    </row>
    <row r="197" spans="3:8" ht="12.75">
      <c r="C197" s="14"/>
      <c r="D197" s="14"/>
      <c r="E197" s="14"/>
      <c r="F197" s="14"/>
      <c r="G197" s="14"/>
      <c r="H197" s="14"/>
    </row>
    <row r="198" spans="3:8" ht="12.75">
      <c r="C198" s="14"/>
      <c r="D198" s="14"/>
      <c r="E198" s="14"/>
      <c r="F198" s="14"/>
      <c r="G198" s="14"/>
      <c r="H198" s="14"/>
    </row>
    <row r="199" spans="3:8" ht="12.75">
      <c r="C199" s="14"/>
      <c r="D199" s="14"/>
      <c r="E199" s="14"/>
      <c r="F199" s="14"/>
      <c r="G199" s="14"/>
      <c r="H199" s="14"/>
    </row>
    <row r="200" spans="3:8" ht="12.75">
      <c r="C200" s="14"/>
      <c r="D200" s="14"/>
      <c r="E200" s="14"/>
      <c r="F200" s="14"/>
      <c r="G200" s="14"/>
      <c r="H200" s="14"/>
    </row>
    <row r="201" spans="3:8" ht="12.75">
      <c r="C201" s="14"/>
      <c r="D201" s="14"/>
      <c r="E201" s="14"/>
      <c r="F201" s="14"/>
      <c r="G201" s="14"/>
      <c r="H201" s="14"/>
    </row>
    <row r="202" spans="3:8" ht="12.75">
      <c r="C202" s="14"/>
      <c r="D202" s="14"/>
      <c r="E202" s="14"/>
      <c r="F202" s="14"/>
      <c r="G202" s="14"/>
      <c r="H202" s="14"/>
    </row>
    <row r="203" spans="3:8" ht="12.75">
      <c r="C203" s="14"/>
      <c r="D203" s="14"/>
      <c r="E203" s="14"/>
      <c r="F203" s="14"/>
      <c r="G203" s="14"/>
      <c r="H203" s="14"/>
    </row>
    <row r="204" spans="3:8" ht="12.75">
      <c r="C204" s="14"/>
      <c r="D204" s="14"/>
      <c r="E204" s="14"/>
      <c r="F204" s="14"/>
      <c r="G204" s="14"/>
      <c r="H204" s="14"/>
    </row>
    <row r="205" spans="3:8" ht="12.75">
      <c r="C205" s="14"/>
      <c r="D205" s="14"/>
      <c r="E205" s="14"/>
      <c r="F205" s="14"/>
      <c r="G205" s="14"/>
      <c r="H205" s="14"/>
    </row>
    <row r="206" spans="3:8" ht="12.75">
      <c r="C206" s="14"/>
      <c r="D206" s="14"/>
      <c r="E206" s="14"/>
      <c r="F206" s="14"/>
      <c r="G206" s="14"/>
      <c r="H206" s="14"/>
    </row>
    <row r="207" spans="3:8" ht="12.75">
      <c r="C207" s="14"/>
      <c r="D207" s="14"/>
      <c r="E207" s="14"/>
      <c r="F207" s="14"/>
      <c r="G207" s="14"/>
      <c r="H207" s="14"/>
    </row>
    <row r="208" spans="3:8" ht="12.75">
      <c r="C208" s="14"/>
      <c r="D208" s="14"/>
      <c r="E208" s="14"/>
      <c r="F208" s="14"/>
      <c r="G208" s="14"/>
      <c r="H208" s="14"/>
    </row>
    <row r="209" spans="3:8" ht="12.75">
      <c r="C209" s="14"/>
      <c r="D209" s="14"/>
      <c r="E209" s="14"/>
      <c r="F209" s="14"/>
      <c r="G209" s="14"/>
      <c r="H209" s="14"/>
    </row>
    <row r="210" spans="3:8" ht="12.75">
      <c r="C210" s="14"/>
      <c r="D210" s="14"/>
      <c r="E210" s="14"/>
      <c r="F210" s="14"/>
      <c r="G210" s="14"/>
      <c r="H210" s="14"/>
    </row>
    <row r="211" spans="3:8" ht="12.75">
      <c r="C211" s="14"/>
      <c r="D211" s="14"/>
      <c r="E211" s="14"/>
      <c r="F211" s="14"/>
      <c r="G211" s="14"/>
      <c r="H211" s="14"/>
    </row>
    <row r="212" spans="3:8" ht="12.75">
      <c r="C212" s="14"/>
      <c r="D212" s="14"/>
      <c r="E212" s="14"/>
      <c r="F212" s="14"/>
      <c r="G212" s="14"/>
      <c r="H212" s="14"/>
    </row>
    <row r="213" spans="3:8" ht="12.75">
      <c r="C213" s="14"/>
      <c r="D213" s="14"/>
      <c r="E213" s="14"/>
      <c r="F213" s="14"/>
      <c r="G213" s="14"/>
      <c r="H213" s="14"/>
    </row>
    <row r="214" spans="3:8" ht="12.75">
      <c r="C214" s="14"/>
      <c r="D214" s="14"/>
      <c r="E214" s="14"/>
      <c r="F214" s="14"/>
      <c r="G214" s="14"/>
      <c r="H214" s="14"/>
    </row>
    <row r="215" spans="3:8" ht="12.75">
      <c r="C215" s="14"/>
      <c r="D215" s="14"/>
      <c r="E215" s="14"/>
      <c r="F215" s="14"/>
      <c r="G215" s="14"/>
      <c r="H215" s="14"/>
    </row>
    <row r="216" spans="3:8" ht="12.75">
      <c r="C216" s="14"/>
      <c r="D216" s="14"/>
      <c r="E216" s="14"/>
      <c r="F216" s="14"/>
      <c r="G216" s="14"/>
      <c r="H216" s="14"/>
    </row>
    <row r="217" spans="3:8" ht="12.75">
      <c r="C217" s="14"/>
      <c r="D217" s="14"/>
      <c r="E217" s="14"/>
      <c r="F217" s="14"/>
      <c r="G217" s="14"/>
      <c r="H217" s="14"/>
    </row>
    <row r="218" spans="3:8" ht="12.75">
      <c r="C218" s="14"/>
      <c r="D218" s="14"/>
      <c r="E218" s="14"/>
      <c r="F218" s="14"/>
      <c r="G218" s="14"/>
      <c r="H218" s="14"/>
    </row>
    <row r="219" spans="3:8" ht="12.75">
      <c r="C219" s="14"/>
      <c r="D219" s="14"/>
      <c r="E219" s="14"/>
      <c r="F219" s="14"/>
      <c r="G219" s="14"/>
      <c r="H219" s="14"/>
    </row>
    <row r="220" spans="3:8" ht="12.75">
      <c r="C220" s="14"/>
      <c r="D220" s="14"/>
      <c r="E220" s="14"/>
      <c r="F220" s="14"/>
      <c r="G220" s="14"/>
      <c r="H220" s="14"/>
    </row>
    <row r="221" spans="3:8" ht="12.75">
      <c r="C221" s="14"/>
      <c r="D221" s="14"/>
      <c r="E221" s="14"/>
      <c r="F221" s="14"/>
      <c r="G221" s="14"/>
      <c r="H221" s="14"/>
    </row>
    <row r="222" spans="3:8" ht="12.75">
      <c r="C222" s="14"/>
      <c r="D222" s="14"/>
      <c r="E222" s="14"/>
      <c r="F222" s="14"/>
      <c r="G222" s="14"/>
      <c r="H222" s="14"/>
    </row>
    <row r="223" spans="3:8" ht="12.75">
      <c r="C223" s="14"/>
      <c r="D223" s="14"/>
      <c r="E223" s="14"/>
      <c r="F223" s="14"/>
      <c r="G223" s="14"/>
      <c r="H223" s="14"/>
    </row>
    <row r="224" spans="3:8" ht="12.75">
      <c r="C224" s="14"/>
      <c r="D224" s="14"/>
      <c r="E224" s="14"/>
      <c r="F224" s="14"/>
      <c r="G224" s="14"/>
      <c r="H224" s="14"/>
    </row>
    <row r="225" spans="3:8" ht="12.75">
      <c r="C225" s="14"/>
      <c r="D225" s="14"/>
      <c r="E225" s="14"/>
      <c r="F225" s="14"/>
      <c r="G225" s="14"/>
      <c r="H225" s="14"/>
    </row>
    <row r="226" spans="3:8" ht="12.75">
      <c r="C226" s="14"/>
      <c r="D226" s="14"/>
      <c r="E226" s="14"/>
      <c r="F226" s="14"/>
      <c r="G226" s="14"/>
      <c r="H226" s="14"/>
    </row>
    <row r="227" spans="3:8" ht="12.75">
      <c r="C227" s="14"/>
      <c r="D227" s="14"/>
      <c r="E227" s="14"/>
      <c r="F227" s="14"/>
      <c r="G227" s="14"/>
      <c r="H227" s="14"/>
    </row>
    <row r="228" spans="3:8" ht="12.75">
      <c r="C228" s="14"/>
      <c r="D228" s="14"/>
      <c r="E228" s="14"/>
      <c r="F228" s="14"/>
      <c r="G228" s="14"/>
      <c r="H228" s="14"/>
    </row>
    <row r="229" spans="3:8" ht="12.75">
      <c r="C229" s="14"/>
      <c r="D229" s="14"/>
      <c r="E229" s="14"/>
      <c r="F229" s="14"/>
      <c r="G229" s="14"/>
      <c r="H229" s="14"/>
    </row>
    <row r="230" spans="3:8" ht="12.75">
      <c r="C230" s="14"/>
      <c r="D230" s="14"/>
      <c r="E230" s="14"/>
      <c r="F230" s="14"/>
      <c r="G230" s="14"/>
      <c r="H230" s="14"/>
    </row>
    <row r="231" spans="3:8" ht="12.75">
      <c r="C231" s="14"/>
      <c r="D231" s="14"/>
      <c r="E231" s="14"/>
      <c r="F231" s="14"/>
      <c r="G231" s="14"/>
      <c r="H231" s="14"/>
    </row>
    <row r="232" spans="3:8" ht="12.75">
      <c r="C232" s="14"/>
      <c r="D232" s="14"/>
      <c r="E232" s="14"/>
      <c r="F232" s="14"/>
      <c r="G232" s="14"/>
      <c r="H232" s="14"/>
    </row>
    <row r="233" spans="3:8" ht="12.75">
      <c r="C233" s="14"/>
      <c r="D233" s="14"/>
      <c r="E233" s="14"/>
      <c r="F233" s="14"/>
      <c r="G233" s="14"/>
      <c r="H233" s="14"/>
    </row>
    <row r="234" spans="3:8" ht="12.75">
      <c r="C234" s="14"/>
      <c r="D234" s="14"/>
      <c r="E234" s="14"/>
      <c r="F234" s="14"/>
      <c r="G234" s="14"/>
      <c r="H234" s="14"/>
    </row>
    <row r="235" spans="3:8" ht="12.75">
      <c r="C235" s="14"/>
      <c r="D235" s="14"/>
      <c r="E235" s="14"/>
      <c r="F235" s="14"/>
      <c r="G235" s="14"/>
      <c r="H235" s="14"/>
    </row>
    <row r="236" spans="3:8" ht="12.75">
      <c r="C236" s="14"/>
      <c r="D236" s="14"/>
      <c r="E236" s="14"/>
      <c r="F236" s="14"/>
      <c r="G236" s="14"/>
      <c r="H236" s="14"/>
    </row>
    <row r="237" spans="3:8" ht="12.75">
      <c r="C237" s="14"/>
      <c r="D237" s="14"/>
      <c r="E237" s="14"/>
      <c r="F237" s="14"/>
      <c r="G237" s="14"/>
      <c r="H237" s="14"/>
    </row>
    <row r="238" spans="3:8" ht="12.75">
      <c r="C238" s="14"/>
      <c r="D238" s="14"/>
      <c r="E238" s="14"/>
      <c r="F238" s="14"/>
      <c r="G238" s="14"/>
      <c r="H238" s="14"/>
    </row>
    <row r="239" spans="3:8" ht="12.75">
      <c r="C239" s="14"/>
      <c r="D239" s="14"/>
      <c r="E239" s="14"/>
      <c r="F239" s="14"/>
      <c r="G239" s="14"/>
      <c r="H239" s="14"/>
    </row>
    <row r="240" spans="3:8" ht="12.75">
      <c r="C240" s="14"/>
      <c r="D240" s="14"/>
      <c r="E240" s="14"/>
      <c r="F240" s="14"/>
      <c r="G240" s="14"/>
      <c r="H240" s="14"/>
    </row>
    <row r="241" spans="3:8" ht="12.75">
      <c r="C241" s="14"/>
      <c r="D241" s="14"/>
      <c r="E241" s="14"/>
      <c r="F241" s="14"/>
      <c r="G241" s="14"/>
      <c r="H241" s="14"/>
    </row>
    <row r="242" spans="3:8" ht="12.75">
      <c r="C242" s="14"/>
      <c r="D242" s="14"/>
      <c r="E242" s="14"/>
      <c r="F242" s="14"/>
      <c r="G242" s="14"/>
      <c r="H242" s="14"/>
    </row>
    <row r="243" spans="3:8" ht="12.75">
      <c r="C243" s="14"/>
      <c r="D243" s="14"/>
      <c r="E243" s="14"/>
      <c r="F243" s="14"/>
      <c r="G243" s="14"/>
      <c r="H243" s="14"/>
    </row>
    <row r="244" spans="3:8" ht="12.75">
      <c r="C244" s="14"/>
      <c r="D244" s="14"/>
      <c r="E244" s="14"/>
      <c r="F244" s="14"/>
      <c r="G244" s="14"/>
      <c r="H244" s="14"/>
    </row>
    <row r="245" spans="3:8" ht="12.75">
      <c r="C245" s="14"/>
      <c r="D245" s="14"/>
      <c r="E245" s="14"/>
      <c r="F245" s="14"/>
      <c r="G245" s="14"/>
      <c r="H245" s="14"/>
    </row>
    <row r="246" spans="3:8" ht="12.75">
      <c r="C246" s="14"/>
      <c r="D246" s="14"/>
      <c r="E246" s="14"/>
      <c r="F246" s="14"/>
      <c r="G246" s="14"/>
      <c r="H246" s="14"/>
    </row>
    <row r="247" spans="3:8" ht="12.75">
      <c r="C247" s="14"/>
      <c r="D247" s="14"/>
      <c r="E247" s="14"/>
      <c r="F247" s="14"/>
      <c r="G247" s="14"/>
      <c r="H247" s="14"/>
    </row>
    <row r="248" spans="3:8" ht="12.75">
      <c r="C248" s="14"/>
      <c r="D248" s="14"/>
      <c r="E248" s="14"/>
      <c r="F248" s="14"/>
      <c r="G248" s="14"/>
      <c r="H248" s="14"/>
    </row>
    <row r="249" spans="3:8" ht="12.75">
      <c r="C249" s="14"/>
      <c r="D249" s="14"/>
      <c r="E249" s="14"/>
      <c r="F249" s="14"/>
      <c r="G249" s="14"/>
      <c r="H249" s="14"/>
    </row>
    <row r="250" spans="3:8" ht="12.75">
      <c r="C250" s="14"/>
      <c r="D250" s="14"/>
      <c r="E250" s="14"/>
      <c r="F250" s="14"/>
      <c r="G250" s="14"/>
      <c r="H250" s="14"/>
    </row>
    <row r="251" spans="3:8" ht="12.75">
      <c r="C251" s="14"/>
      <c r="D251" s="14"/>
      <c r="E251" s="14"/>
      <c r="F251" s="14"/>
      <c r="G251" s="14"/>
      <c r="H251" s="14"/>
    </row>
    <row r="252" spans="3:8" ht="12.75">
      <c r="C252" s="14"/>
      <c r="D252" s="14"/>
      <c r="E252" s="14"/>
      <c r="F252" s="14"/>
      <c r="G252" s="14"/>
      <c r="H252" s="14"/>
    </row>
    <row r="253" spans="3:8" ht="12.75">
      <c r="C253" s="14"/>
      <c r="D253" s="14"/>
      <c r="E253" s="14"/>
      <c r="F253" s="14"/>
      <c r="G253" s="14"/>
      <c r="H253" s="14"/>
    </row>
    <row r="254" spans="3:8" ht="12.75">
      <c r="C254" s="14"/>
      <c r="D254" s="14"/>
      <c r="E254" s="14"/>
      <c r="F254" s="14"/>
      <c r="G254" s="14"/>
      <c r="H254" s="14"/>
    </row>
    <row r="255" spans="3:8" ht="12.75">
      <c r="C255" s="14"/>
      <c r="D255" s="14"/>
      <c r="E255" s="14"/>
      <c r="F255" s="14"/>
      <c r="G255" s="14"/>
      <c r="H255" s="14"/>
    </row>
    <row r="256" spans="3:8" ht="12.75">
      <c r="C256" s="14"/>
      <c r="D256" s="14"/>
      <c r="E256" s="14"/>
      <c r="F256" s="14"/>
      <c r="G256" s="14"/>
      <c r="H256" s="14"/>
    </row>
    <row r="257" spans="3:8" ht="12.75">
      <c r="C257" s="14"/>
      <c r="D257" s="14"/>
      <c r="E257" s="14"/>
      <c r="F257" s="14"/>
      <c r="G257" s="14"/>
      <c r="H257" s="14"/>
    </row>
    <row r="258" spans="3:8" ht="12.75">
      <c r="C258" s="14"/>
      <c r="D258" s="14"/>
      <c r="E258" s="14"/>
      <c r="F258" s="14"/>
      <c r="G258" s="14"/>
      <c r="H258" s="14"/>
    </row>
    <row r="259" spans="3:8" ht="12.75">
      <c r="C259" s="14"/>
      <c r="D259" s="14"/>
      <c r="E259" s="14"/>
      <c r="F259" s="14"/>
      <c r="G259" s="14"/>
      <c r="H259" s="14"/>
    </row>
    <row r="260" spans="3:8" ht="12.75">
      <c r="C260" s="14"/>
      <c r="D260" s="14"/>
      <c r="E260" s="14"/>
      <c r="F260" s="14"/>
      <c r="G260" s="14"/>
      <c r="H260" s="14"/>
    </row>
    <row r="261" spans="3:8" ht="12.75">
      <c r="C261" s="14"/>
      <c r="D261" s="14"/>
      <c r="E261" s="14"/>
      <c r="F261" s="14"/>
      <c r="G261" s="14"/>
      <c r="H261" s="14"/>
    </row>
    <row r="262" spans="3:8" ht="12.75">
      <c r="C262" s="14"/>
      <c r="D262" s="14"/>
      <c r="E262" s="14"/>
      <c r="F262" s="14"/>
      <c r="G262" s="14"/>
      <c r="H262" s="14"/>
    </row>
    <row r="263" spans="3:8" ht="12.75">
      <c r="C263" s="14"/>
      <c r="D263" s="14"/>
      <c r="E263" s="14"/>
      <c r="F263" s="14"/>
      <c r="G263" s="14"/>
      <c r="H263" s="14"/>
    </row>
    <row r="264" spans="3:8" ht="12.75">
      <c r="C264" s="14"/>
      <c r="D264" s="14"/>
      <c r="E264" s="14"/>
      <c r="F264" s="14"/>
      <c r="G264" s="14"/>
      <c r="H264" s="14"/>
    </row>
    <row r="265" spans="3:8" ht="12.75">
      <c r="C265" s="14"/>
      <c r="D265" s="14"/>
      <c r="E265" s="14"/>
      <c r="F265" s="14"/>
      <c r="G265" s="14"/>
      <c r="H265" s="14"/>
    </row>
    <row r="266" spans="3:8" ht="12.75">
      <c r="C266" s="14"/>
      <c r="D266" s="14"/>
      <c r="E266" s="14"/>
      <c r="F266" s="14"/>
      <c r="G266" s="14"/>
      <c r="H266" s="14"/>
    </row>
    <row r="267" spans="3:8" ht="12.75">
      <c r="C267" s="14"/>
      <c r="D267" s="14"/>
      <c r="E267" s="14"/>
      <c r="F267" s="14"/>
      <c r="G267" s="14"/>
      <c r="H267" s="14"/>
    </row>
    <row r="268" spans="3:8" ht="12.75">
      <c r="C268" s="14"/>
      <c r="D268" s="14"/>
      <c r="E268" s="14"/>
      <c r="F268" s="14"/>
      <c r="G268" s="14"/>
      <c r="H268" s="14"/>
    </row>
    <row r="269" spans="3:8" ht="12.75">
      <c r="C269" s="14"/>
      <c r="D269" s="14"/>
      <c r="E269" s="14"/>
      <c r="F269" s="14"/>
      <c r="G269" s="14"/>
      <c r="H269" s="14"/>
    </row>
    <row r="270" spans="3:8" ht="12.75">
      <c r="C270" s="14"/>
      <c r="D270" s="14"/>
      <c r="E270" s="14"/>
      <c r="F270" s="14"/>
      <c r="G270" s="14"/>
      <c r="H270" s="14"/>
    </row>
    <row r="271" spans="3:8" ht="12.75">
      <c r="C271" s="14"/>
      <c r="D271" s="14"/>
      <c r="E271" s="14"/>
      <c r="F271" s="14"/>
      <c r="G271" s="14"/>
      <c r="H271" s="14"/>
    </row>
    <row r="272" spans="3:8" ht="12.75">
      <c r="C272" s="14"/>
      <c r="D272" s="14"/>
      <c r="E272" s="14"/>
      <c r="F272" s="14"/>
      <c r="G272" s="14"/>
      <c r="H272" s="14"/>
    </row>
    <row r="273" spans="3:8" ht="12.75">
      <c r="C273" s="14"/>
      <c r="D273" s="14"/>
      <c r="E273" s="14"/>
      <c r="F273" s="14"/>
      <c r="G273" s="14"/>
      <c r="H273" s="14"/>
    </row>
    <row r="274" spans="3:8" ht="12.75">
      <c r="C274" s="14"/>
      <c r="D274" s="14"/>
      <c r="E274" s="14"/>
      <c r="F274" s="14"/>
      <c r="G274" s="14"/>
      <c r="H274" s="14"/>
    </row>
    <row r="275" spans="3:8" ht="12.75">
      <c r="C275" s="14"/>
      <c r="D275" s="14"/>
      <c r="E275" s="14"/>
      <c r="F275" s="14"/>
      <c r="G275" s="14"/>
      <c r="H275" s="14"/>
    </row>
    <row r="276" spans="3:8" ht="12.75">
      <c r="C276" s="14"/>
      <c r="D276" s="14"/>
      <c r="E276" s="14"/>
      <c r="F276" s="14"/>
      <c r="G276" s="14"/>
      <c r="H276" s="14"/>
    </row>
    <row r="277" spans="3:8" ht="12.75">
      <c r="C277" s="14"/>
      <c r="D277" s="14"/>
      <c r="E277" s="14"/>
      <c r="F277" s="14"/>
      <c r="G277" s="14"/>
      <c r="H277" s="14"/>
    </row>
    <row r="278" spans="3:8" ht="12.75">
      <c r="C278" s="14"/>
      <c r="D278" s="14"/>
      <c r="E278" s="14"/>
      <c r="F278" s="14"/>
      <c r="G278" s="14"/>
      <c r="H278" s="14"/>
    </row>
  </sheetData>
  <sheetProtection/>
  <mergeCells count="20">
    <mergeCell ref="C153:F153"/>
    <mergeCell ref="C97:F97"/>
    <mergeCell ref="C23:F23"/>
    <mergeCell ref="C37:F37"/>
    <mergeCell ref="C51:F51"/>
    <mergeCell ref="C66:F66"/>
    <mergeCell ref="C81:F81"/>
    <mergeCell ref="C141:F141"/>
    <mergeCell ref="C124:F124"/>
    <mergeCell ref="C110:F110"/>
    <mergeCell ref="A152:B153"/>
    <mergeCell ref="A22:B23"/>
    <mergeCell ref="A36:B37"/>
    <mergeCell ref="A50:B51"/>
    <mergeCell ref="A65:B66"/>
    <mergeCell ref="A96:B97"/>
    <mergeCell ref="A140:B141"/>
    <mergeCell ref="A109:B110"/>
    <mergeCell ref="A123:B124"/>
    <mergeCell ref="A80:B81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portrait" paperSize="9" scale="83" r:id="rId2"/>
  <rowBreaks count="3" manualBreakCount="3">
    <brk id="37" max="7" man="1"/>
    <brk id="66" max="7" man="1"/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2014-02-18T11:32:17Z</cp:lastPrinted>
  <dcterms:created xsi:type="dcterms:W3CDTF">2005-11-04T08:43:51Z</dcterms:created>
  <dcterms:modified xsi:type="dcterms:W3CDTF">2014-04-14T12:10:08Z</dcterms:modified>
  <cp:category/>
  <cp:version/>
  <cp:contentType/>
  <cp:contentStatus/>
</cp:coreProperties>
</file>