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 IB SP I" sheetId="1" r:id="rId1"/>
    <sheet name="ECTS sem" sheetId="2" r:id="rId2"/>
    <sheet name="analiza" sheetId="3" r:id="rId3"/>
  </sheets>
  <definedNames>
    <definedName name="_xlnm.Print_Area" localSheetId="0">' IB SP I'!$A$2:$AM$281</definedName>
    <definedName name="_xlnm.Print_Area" localSheetId="1">'ECTS sem'!$A$1:$J$156</definedName>
  </definedNames>
  <calcPr fullCalcOnLoad="1"/>
</workbook>
</file>

<file path=xl/comments1.xml><?xml version="1.0" encoding="utf-8"?>
<comments xmlns="http://schemas.openxmlformats.org/spreadsheetml/2006/main">
  <authors>
    <author>Użytkownik systemu Windows</author>
  </authors>
  <commentList>
    <comment ref="V21" authorId="0">
      <text>
        <r>
          <rPr>
            <sz val="9"/>
            <rFont val="Tahoma"/>
            <family val="0"/>
          </rPr>
          <t xml:space="preserve">1
</t>
        </r>
      </text>
    </comment>
    <comment ref="Z21" authorId="0">
      <text>
        <r>
          <rPr>
            <sz val="9"/>
            <rFont val="Tahoma"/>
            <family val="0"/>
          </rPr>
          <t xml:space="preserve">1
</t>
        </r>
      </text>
    </comment>
    <comment ref="AD21" authorId="0">
      <text>
        <r>
          <rPr>
            <b/>
            <sz val="9"/>
            <rFont val="Tahoma"/>
            <family val="0"/>
          </rPr>
          <t>1</t>
        </r>
        <r>
          <rPr>
            <sz val="9"/>
            <rFont val="Tahoma"/>
            <family val="0"/>
          </rPr>
          <t xml:space="preserve">
</t>
        </r>
      </text>
    </comment>
    <comment ref="AH21" authorId="0">
      <text>
        <r>
          <rPr>
            <b/>
            <sz val="9"/>
            <rFont val="Tahoma"/>
            <family val="0"/>
          </rPr>
          <t>2</t>
        </r>
        <r>
          <rPr>
            <sz val="9"/>
            <rFont val="Tahoma"/>
            <family val="0"/>
          </rPr>
          <t xml:space="preserve">
</t>
        </r>
      </text>
    </comment>
    <comment ref="U22" authorId="0">
      <text>
        <r>
          <rPr>
            <b/>
            <sz val="9"/>
            <rFont val="Tahoma"/>
            <family val="0"/>
          </rPr>
          <t>0</t>
        </r>
        <r>
          <rPr>
            <sz val="9"/>
            <rFont val="Tahoma"/>
            <family val="0"/>
          </rPr>
          <t xml:space="preserve">
</t>
        </r>
      </text>
    </comment>
    <comment ref="Y22" authorId="0">
      <text>
        <r>
          <rPr>
            <b/>
            <sz val="9"/>
            <rFont val="Tahoma"/>
            <family val="0"/>
          </rPr>
          <t>0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b/>
            <sz val="9"/>
            <rFont val="Tahoma"/>
            <family val="0"/>
          </rPr>
          <t>2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9"/>
            <rFont val="Tahoma"/>
            <family val="0"/>
          </rPr>
          <t>3</t>
        </r>
        <r>
          <rPr>
            <sz val="9"/>
            <rFont val="Tahoma"/>
            <family val="0"/>
          </rPr>
          <t xml:space="preserve">
</t>
        </r>
      </text>
    </comment>
    <comment ref="L25" authorId="0">
      <text>
        <r>
          <rPr>
            <b/>
            <sz val="9"/>
            <rFont val="Tahoma"/>
            <family val="0"/>
          </rPr>
          <t>1</t>
        </r>
        <r>
          <rPr>
            <sz val="9"/>
            <rFont val="Tahoma"/>
            <family val="0"/>
          </rPr>
          <t xml:space="preserve">
</t>
        </r>
      </text>
    </comment>
    <comment ref="P24" authorId="0">
      <text>
        <r>
          <rPr>
            <b/>
            <sz val="9"/>
            <rFont val="Tahoma"/>
            <family val="0"/>
          </rPr>
          <t>2</t>
        </r>
        <r>
          <rPr>
            <sz val="9"/>
            <rFont val="Tahoma"/>
            <family val="0"/>
          </rPr>
          <t xml:space="preserve">
</t>
        </r>
      </text>
    </comment>
    <comment ref="L68" authorId="0">
      <text>
        <r>
          <rPr>
            <b/>
            <sz val="9"/>
            <rFont val="Tahoma"/>
            <family val="0"/>
          </rPr>
          <t>6</t>
        </r>
        <r>
          <rPr>
            <sz val="9"/>
            <rFont val="Tahoma"/>
            <family val="0"/>
          </rPr>
          <t xml:space="preserve">
</t>
        </r>
      </text>
    </comment>
    <comment ref="P68" authorId="0">
      <text>
        <r>
          <rPr>
            <b/>
            <sz val="9"/>
            <rFont val="Tahoma"/>
            <family val="0"/>
          </rPr>
          <t>5</t>
        </r>
        <r>
          <rPr>
            <sz val="9"/>
            <rFont val="Tahoma"/>
            <family val="0"/>
          </rPr>
          <t xml:space="preserve">
</t>
        </r>
      </text>
    </comment>
    <comment ref="L69" authorId="0">
      <text>
        <r>
          <rPr>
            <b/>
            <sz val="9"/>
            <rFont val="Tahoma"/>
            <family val="0"/>
          </rPr>
          <t>1</t>
        </r>
        <r>
          <rPr>
            <sz val="9"/>
            <rFont val="Tahoma"/>
            <family val="0"/>
          </rPr>
          <t xml:space="preserve">
</t>
        </r>
      </text>
    </comment>
    <comment ref="Q69" authorId="0">
      <text>
        <r>
          <rPr>
            <b/>
            <sz val="9"/>
            <rFont val="Tahoma"/>
            <family val="0"/>
          </rPr>
          <t>2</t>
        </r>
        <r>
          <rPr>
            <sz val="9"/>
            <rFont val="Tahoma"/>
            <family val="0"/>
          </rPr>
          <t xml:space="preserve">
</t>
        </r>
      </text>
    </comment>
    <comment ref="L70" authorId="0">
      <text>
        <r>
          <rPr>
            <b/>
            <sz val="9"/>
            <rFont val="Tahoma"/>
            <family val="0"/>
          </rPr>
          <t>5</t>
        </r>
        <r>
          <rPr>
            <sz val="9"/>
            <rFont val="Tahoma"/>
            <family val="0"/>
          </rPr>
          <t xml:space="preserve">
</t>
        </r>
      </text>
    </comment>
    <comment ref="L71" authorId="0">
      <text>
        <r>
          <rPr>
            <b/>
            <sz val="9"/>
            <rFont val="Tahoma"/>
            <family val="0"/>
          </rPr>
          <t>6</t>
        </r>
        <r>
          <rPr>
            <sz val="9"/>
            <rFont val="Tahoma"/>
            <family val="0"/>
          </rPr>
          <t xml:space="preserve">
</t>
        </r>
      </text>
    </comment>
    <comment ref="P72" authorId="0">
      <text>
        <r>
          <rPr>
            <b/>
            <sz val="9"/>
            <rFont val="Tahoma"/>
            <family val="0"/>
          </rPr>
          <t>3</t>
        </r>
        <r>
          <rPr>
            <sz val="9"/>
            <rFont val="Tahoma"/>
            <family val="0"/>
          </rPr>
          <t xml:space="preserve">
</t>
        </r>
      </text>
    </comment>
    <comment ref="V72" authorId="0">
      <text>
        <r>
          <rPr>
            <b/>
            <sz val="9"/>
            <rFont val="Tahoma"/>
            <family val="0"/>
          </rPr>
          <t>2</t>
        </r>
        <r>
          <rPr>
            <sz val="9"/>
            <rFont val="Tahoma"/>
            <family val="0"/>
          </rPr>
          <t xml:space="preserve">
</t>
        </r>
      </text>
    </comment>
    <comment ref="T73" authorId="0">
      <text>
        <r>
          <rPr>
            <b/>
            <sz val="9"/>
            <rFont val="Tahoma"/>
            <family val="0"/>
          </rPr>
          <t>6</t>
        </r>
        <r>
          <rPr>
            <sz val="9"/>
            <rFont val="Tahoma"/>
            <family val="0"/>
          </rPr>
          <t xml:space="preserve">
</t>
        </r>
      </text>
    </comment>
    <comment ref="P74" authorId="0">
      <text>
        <r>
          <rPr>
            <b/>
            <sz val="9"/>
            <rFont val="Tahoma"/>
            <family val="0"/>
          </rPr>
          <t>1</t>
        </r>
        <r>
          <rPr>
            <sz val="9"/>
            <rFont val="Tahoma"/>
            <family val="0"/>
          </rPr>
          <t xml:space="preserve">
</t>
        </r>
      </text>
    </comment>
    <comment ref="AJ75" authorId="0">
      <text>
        <r>
          <rPr>
            <b/>
            <sz val="9"/>
            <rFont val="Tahoma"/>
            <family val="0"/>
          </rPr>
          <t>1</t>
        </r>
        <r>
          <rPr>
            <sz val="9"/>
            <rFont val="Tahoma"/>
            <family val="0"/>
          </rPr>
          <t xml:space="preserve">
</t>
        </r>
      </text>
    </comment>
    <comment ref="AJ76" authorId="0">
      <text>
        <r>
          <rPr>
            <b/>
            <sz val="9"/>
            <rFont val="Tahoma"/>
            <family val="0"/>
          </rPr>
          <t>1</t>
        </r>
        <r>
          <rPr>
            <sz val="9"/>
            <rFont val="Tahoma"/>
            <family val="0"/>
          </rPr>
          <t xml:space="preserve">
</t>
        </r>
      </text>
    </comment>
    <comment ref="L77" authorId="0">
      <text>
        <r>
          <rPr>
            <b/>
            <sz val="9"/>
            <rFont val="Tahoma"/>
            <family val="0"/>
          </rPr>
          <t>2:</t>
        </r>
        <r>
          <rPr>
            <sz val="9"/>
            <rFont val="Tahoma"/>
            <family val="0"/>
          </rPr>
          <t xml:space="preserve">
</t>
        </r>
      </text>
    </comment>
    <comment ref="P119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T120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P121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R122" authorId="0">
      <text>
        <r>
          <rPr>
            <b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
</t>
        </r>
      </text>
    </comment>
    <comment ref="AB123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H123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T124" authorId="0">
      <text>
        <r>
          <rPr>
            <b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
</t>
        </r>
      </text>
    </comment>
    <comment ref="X125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T126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A126" authorId="0">
      <text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</t>
        </r>
      </text>
    </comment>
    <comment ref="T127" authorId="0">
      <text>
        <r>
          <rPr>
            <b/>
            <sz val="9"/>
            <rFont val="Tahoma"/>
            <family val="2"/>
          </rPr>
          <t>5</t>
        </r>
        <r>
          <rPr>
            <sz val="9"/>
            <rFont val="Tahoma"/>
            <family val="2"/>
          </rPr>
          <t xml:space="preserve">
</t>
        </r>
      </text>
    </comment>
    <comment ref="X128" authorId="0">
      <text>
        <r>
          <rPr>
            <b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
</t>
        </r>
      </text>
    </comment>
    <comment ref="X129" authorId="0">
      <text>
        <r>
          <rPr>
            <b/>
            <sz val="9"/>
            <rFont val="Tahoma"/>
            <family val="2"/>
          </rPr>
          <t>4</t>
        </r>
        <r>
          <rPr>
            <sz val="9"/>
            <rFont val="Tahoma"/>
            <family val="2"/>
          </rPr>
          <t xml:space="preserve">
</t>
        </r>
      </text>
    </comment>
    <comment ref="AB130" authorId="0">
      <text>
        <r>
          <rPr>
            <b/>
            <sz val="9"/>
            <rFont val="Tahoma"/>
            <family val="2"/>
          </rPr>
          <t>4</t>
        </r>
        <r>
          <rPr>
            <sz val="9"/>
            <rFont val="Tahoma"/>
            <family val="2"/>
          </rPr>
          <t xml:space="preserve">
</t>
        </r>
      </text>
    </comment>
    <comment ref="AF130" authorId="0">
      <text>
        <r>
          <rPr>
            <b/>
            <sz val="9"/>
            <rFont val="Tahoma"/>
            <family val="2"/>
          </rPr>
          <t>4</t>
        </r>
        <r>
          <rPr>
            <sz val="9"/>
            <rFont val="Tahoma"/>
            <family val="2"/>
          </rPr>
          <t xml:space="preserve">
</t>
        </r>
      </text>
    </comment>
    <comment ref="T131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X131" authorId="0">
      <text>
        <r>
          <rPr>
            <b/>
            <sz val="9"/>
            <rFont val="Tahoma"/>
            <family val="2"/>
          </rPr>
          <t>2:</t>
        </r>
        <r>
          <rPr>
            <sz val="9"/>
            <rFont val="Tahoma"/>
            <family val="2"/>
          </rPr>
          <t xml:space="preserve">
</t>
        </r>
      </text>
    </comment>
    <comment ref="L132" authorId="0">
      <text>
        <r>
          <rPr>
            <b/>
            <sz val="9"/>
            <rFont val="Tahoma"/>
            <family val="2"/>
          </rPr>
          <t>4</t>
        </r>
        <r>
          <rPr>
            <sz val="9"/>
            <rFont val="Tahoma"/>
            <family val="2"/>
          </rPr>
          <t xml:space="preserve">
</t>
        </r>
      </text>
    </comment>
    <comment ref="P132" authorId="0">
      <text>
        <r>
          <rPr>
            <b/>
            <sz val="9"/>
            <rFont val="Tahoma"/>
            <family val="2"/>
          </rPr>
          <t>5</t>
        </r>
        <r>
          <rPr>
            <sz val="9"/>
            <rFont val="Tahoma"/>
            <family val="2"/>
          </rPr>
          <t xml:space="preserve">
</t>
        </r>
      </text>
    </comment>
    <comment ref="X133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D133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X134" authorId="0">
      <text>
        <r>
          <rPr>
            <b/>
            <sz val="9"/>
            <rFont val="Tahoma"/>
            <family val="2"/>
          </rPr>
          <t>4</t>
        </r>
        <r>
          <rPr>
            <sz val="9"/>
            <rFont val="Tahoma"/>
            <family val="2"/>
          </rPr>
          <t xml:space="preserve">
</t>
        </r>
      </text>
    </comment>
    <comment ref="T135" authorId="0">
      <text>
        <r>
          <rPr>
            <b/>
            <sz val="9"/>
            <rFont val="Tahoma"/>
            <family val="2"/>
          </rPr>
          <t>6</t>
        </r>
        <r>
          <rPr>
            <sz val="9"/>
            <rFont val="Tahoma"/>
            <family val="2"/>
          </rPr>
          <t xml:space="preserve">
</t>
        </r>
      </text>
    </comment>
    <comment ref="AI135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P136" authorId="0">
      <text>
        <r>
          <rPr>
            <sz val="9"/>
            <rFont val="Tahoma"/>
            <family val="2"/>
          </rPr>
          <t xml:space="preserve">3
</t>
        </r>
      </text>
    </comment>
    <comment ref="AB137" authorId="0">
      <text>
        <r>
          <rPr>
            <b/>
            <sz val="9"/>
            <rFont val="Tahoma"/>
            <family val="2"/>
          </rPr>
          <t>4</t>
        </r>
        <r>
          <rPr>
            <sz val="9"/>
            <rFont val="Tahoma"/>
            <family val="2"/>
          </rPr>
          <t xml:space="preserve">
</t>
        </r>
      </text>
    </comment>
    <comment ref="AB138" authorId="0">
      <text>
        <r>
          <rPr>
            <b/>
            <sz val="9"/>
            <rFont val="Tahoma"/>
            <family val="2"/>
          </rPr>
          <t>4</t>
        </r>
        <r>
          <rPr>
            <sz val="9"/>
            <rFont val="Tahoma"/>
            <family val="2"/>
          </rPr>
          <t xml:space="preserve">
</t>
        </r>
      </text>
    </comment>
    <comment ref="AB139" authorId="0">
      <text>
        <r>
          <rPr>
            <b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
</t>
        </r>
      </text>
    </comment>
    <comment ref="AB140" authorId="0">
      <text>
        <r>
          <rPr>
            <b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
</t>
        </r>
      </text>
    </comment>
    <comment ref="P141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X142" authorId="0">
      <text>
        <r>
          <rPr>
            <b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
</t>
        </r>
      </text>
    </comment>
    <comment ref="T143" authorId="0">
      <text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</t>
        </r>
      </text>
    </comment>
    <comment ref="X143" authorId="0">
      <text>
        <r>
          <rPr>
            <b/>
            <sz val="9"/>
            <rFont val="Tahoma"/>
            <family val="2"/>
          </rPr>
          <t>4</t>
        </r>
        <r>
          <rPr>
            <sz val="9"/>
            <rFont val="Tahoma"/>
            <family val="2"/>
          </rPr>
          <t xml:space="preserve">
</t>
        </r>
      </text>
    </comment>
    <comment ref="AB144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B145" authorId="0">
      <text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</t>
        </r>
      </text>
    </comment>
    <comment ref="AF146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F147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X148" authorId="0">
      <text>
        <r>
          <rPr>
            <b/>
            <sz val="9"/>
            <rFont val="Tahoma"/>
            <family val="2"/>
          </rPr>
          <t>4</t>
        </r>
        <r>
          <rPr>
            <sz val="9"/>
            <rFont val="Tahoma"/>
            <family val="2"/>
          </rPr>
          <t xml:space="preserve">
</t>
        </r>
      </text>
    </comment>
    <comment ref="AB190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H190" authorId="0">
      <text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</t>
        </r>
      </text>
    </comment>
    <comment ref="AF191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J192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B193" authorId="0">
      <text>
        <r>
          <rPr>
            <sz val="9"/>
            <rFont val="Tahoma"/>
            <family val="2"/>
          </rPr>
          <t xml:space="preserve">2
</t>
        </r>
      </text>
    </comment>
    <comment ref="AJ194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J195" authorId="0">
      <text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</t>
        </r>
      </text>
    </comment>
    <comment ref="AF196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J196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J197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F198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F199" authorId="0">
      <text>
        <r>
          <rPr>
            <b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
</t>
        </r>
      </text>
    </comment>
    <comment ref="AF200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F201" authorId="0">
      <text>
        <r>
          <rPr>
            <b/>
            <sz val="9"/>
            <rFont val="Tahoma"/>
            <family val="2"/>
          </rPr>
          <t>4</t>
        </r>
        <r>
          <rPr>
            <sz val="9"/>
            <rFont val="Tahoma"/>
            <family val="2"/>
          </rPr>
          <t xml:space="preserve">
</t>
        </r>
      </text>
    </comment>
    <comment ref="AJ202" authorId="0">
      <text>
        <r>
          <rPr>
            <sz val="9"/>
            <rFont val="Tahoma"/>
            <family val="2"/>
          </rPr>
          <t xml:space="preserve">2
</t>
        </r>
      </text>
    </comment>
    <comment ref="AM203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J20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AB246" authorId="0">
      <text>
        <r>
          <rPr>
            <b/>
            <sz val="9"/>
            <rFont val="Tahoma"/>
            <family val="2"/>
          </rPr>
          <t>4</t>
        </r>
        <r>
          <rPr>
            <sz val="9"/>
            <rFont val="Tahoma"/>
            <family val="2"/>
          </rPr>
          <t xml:space="preserve">
</t>
        </r>
      </text>
    </comment>
    <comment ref="AI246" authorId="0">
      <text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</t>
        </r>
      </text>
    </comment>
    <comment ref="AF247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M247" authorId="0">
      <text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</t>
        </r>
      </text>
    </comment>
    <comment ref="AF248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L248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F249" authorId="0">
      <text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</t>
        </r>
      </text>
    </comment>
    <comment ref="AK249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J250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F251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J252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F253" authorId="0">
      <text>
        <r>
          <rPr>
            <b/>
            <sz val="9"/>
            <rFont val="Tahoma"/>
            <family val="2"/>
          </rPr>
          <t>4</t>
        </r>
        <r>
          <rPr>
            <sz val="9"/>
            <rFont val="Tahoma"/>
            <family val="2"/>
          </rPr>
          <t xml:space="preserve">
</t>
        </r>
      </text>
    </comment>
    <comment ref="AF254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F255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J256" authorId="0">
      <text>
        <r>
          <rPr>
            <b/>
            <sz val="9"/>
            <rFont val="Tahoma"/>
            <family val="2"/>
          </rPr>
          <t>2</t>
        </r>
      </text>
    </comment>
    <comment ref="AM257" authorId="0">
      <text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</text>
    </comment>
    <comment ref="AJ258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<sst xmlns="http://schemas.openxmlformats.org/spreadsheetml/2006/main" count="1429" uniqueCount="348">
  <si>
    <t>ZATWIERDZAM</t>
  </si>
  <si>
    <t>KIERUNEK:</t>
  </si>
  <si>
    <t>PROREKTOR</t>
  </si>
  <si>
    <t>SPECJALNOŚĆ:</t>
  </si>
  <si>
    <t>ds. Dydaktycznych  i  Studenckich</t>
  </si>
  <si>
    <t>Pozycja planu</t>
  </si>
  <si>
    <t>NAZWA PRZEDMIOTU</t>
  </si>
  <si>
    <t>Liczba</t>
  </si>
  <si>
    <t>GODZINY</t>
  </si>
  <si>
    <t>ROZKŁAD  ZAJĘĆ  w  SEMESTRZE</t>
  </si>
  <si>
    <t>Razem</t>
  </si>
  <si>
    <t>w tym</t>
  </si>
  <si>
    <t>zali-czeń</t>
  </si>
  <si>
    <t>W</t>
  </si>
  <si>
    <t>Ć</t>
  </si>
  <si>
    <t xml:space="preserve">L </t>
  </si>
  <si>
    <t>L</t>
  </si>
  <si>
    <t>A.</t>
  </si>
  <si>
    <t>PRZEDMIOTY  OGÓLNE</t>
  </si>
  <si>
    <t>1.</t>
  </si>
  <si>
    <t>2.</t>
  </si>
  <si>
    <t>3.</t>
  </si>
  <si>
    <t>4.</t>
  </si>
  <si>
    <t>5.</t>
  </si>
  <si>
    <t xml:space="preserve">RAZEM     </t>
  </si>
  <si>
    <t>PODSUMOWANIE  ARKUSZA  1</t>
  </si>
  <si>
    <t xml:space="preserve">Liczba:  </t>
  </si>
  <si>
    <t>egzaminów</t>
  </si>
  <si>
    <t>zaliczeń</t>
  </si>
  <si>
    <t>Legenda:</t>
  </si>
  <si>
    <t xml:space="preserve">W </t>
  </si>
  <si>
    <t xml:space="preserve"> - wykład</t>
  </si>
  <si>
    <t xml:space="preserve">Ć </t>
  </si>
  <si>
    <t xml:space="preserve"> - ćwiczenia audytoryjne</t>
  </si>
  <si>
    <t xml:space="preserve"> - ćwiczenia laboratoryjne, lektorat języków obcych</t>
  </si>
  <si>
    <t xml:space="preserve">P </t>
  </si>
  <si>
    <t xml:space="preserve"> - ćwiczenia projektowe</t>
  </si>
  <si>
    <t>S</t>
  </si>
  <si>
    <t xml:space="preserve"> - seminarium</t>
  </si>
  <si>
    <t xml:space="preserve">T </t>
  </si>
  <si>
    <t xml:space="preserve"> - zajęcia terenowe</t>
  </si>
  <si>
    <t>ARKUSZ 1</t>
  </si>
  <si>
    <t>Pozycja     planu</t>
  </si>
  <si>
    <t>B.</t>
  </si>
  <si>
    <t>PRZEDMIOTY  PODSTAWOWE</t>
  </si>
  <si>
    <t>6.</t>
  </si>
  <si>
    <t>7.</t>
  </si>
  <si>
    <t>8.</t>
  </si>
  <si>
    <t>9.</t>
  </si>
  <si>
    <t>10.</t>
  </si>
  <si>
    <t>PODSUMOWANIE  ARKUSZA  1+2</t>
  </si>
  <si>
    <t>ARKUSZ 2</t>
  </si>
  <si>
    <t>ROZKŁAD  ZAJĘĆ  w SEMESTRZE</t>
  </si>
  <si>
    <t>C.</t>
  </si>
  <si>
    <t>PRZEDMIOTY  KIERUNKOWE</t>
  </si>
  <si>
    <t>PODSUMOWANIE  ARKUSZA  1+2+3</t>
  </si>
  <si>
    <t>ARKUSZ 3</t>
  </si>
  <si>
    <t>ARKUSZ 4</t>
  </si>
  <si>
    <t>P / S</t>
  </si>
  <si>
    <t>PRZEDMIOTY SPECJALNOŚCIOWE</t>
  </si>
  <si>
    <t>PODSUMOWANIE  ARKUSZA  1+2+3+4</t>
  </si>
  <si>
    <t>UWAGI:</t>
  </si>
  <si>
    <t>P/S</t>
  </si>
  <si>
    <t xml:space="preserve"> - egzamin</t>
  </si>
  <si>
    <t>pkt. ECTS</t>
  </si>
  <si>
    <t>SUMA</t>
  </si>
  <si>
    <t>Wydział:</t>
  </si>
  <si>
    <t>Kierunek:</t>
  </si>
  <si>
    <t>Specjalność:</t>
  </si>
  <si>
    <t>Forma studiów:</t>
  </si>
  <si>
    <t>FORMA STUDIÓW:</t>
  </si>
  <si>
    <t>POZIOM STUDIÓW:</t>
  </si>
  <si>
    <t>Poziom studiów:</t>
  </si>
  <si>
    <t xml:space="preserve">Obowiązuje od roku akademickiego: </t>
  </si>
  <si>
    <t>Technologia informacyjna</t>
  </si>
  <si>
    <t>11.</t>
  </si>
  <si>
    <t>12.</t>
  </si>
  <si>
    <t>13.</t>
  </si>
  <si>
    <t>14.</t>
  </si>
  <si>
    <t>15.</t>
  </si>
  <si>
    <t>16.</t>
  </si>
  <si>
    <t>17.</t>
  </si>
  <si>
    <t>18.</t>
  </si>
  <si>
    <t>Seminarium dyplomowe</t>
  </si>
  <si>
    <t>D.1.</t>
  </si>
  <si>
    <t>D.2.</t>
  </si>
  <si>
    <t>ARKUSZ 5</t>
  </si>
  <si>
    <t>Wychowanie fizyczne</t>
  </si>
  <si>
    <t>19.</t>
  </si>
  <si>
    <t>20.</t>
  </si>
  <si>
    <t>UNIWERSYTETU TECHNOLOGICZNO-PRZYRODNICZEGO</t>
  </si>
  <si>
    <t>IM. J. i J. ŚNIADECKICH</t>
  </si>
  <si>
    <t>W BYDGOSZCZY</t>
  </si>
  <si>
    <t>INŻYNIERIA BIOMEDYCZNA</t>
  </si>
  <si>
    <t>CM UMK</t>
  </si>
  <si>
    <t>Cyfrowe przetwarzanie sygnałów</t>
  </si>
  <si>
    <t xml:space="preserve">Metody eksperymentalne pomiaru wielkości niemechanicznych </t>
  </si>
  <si>
    <t xml:space="preserve">Diagnostyka maszyn </t>
  </si>
  <si>
    <t xml:space="preserve">Mikroskopowa i cyfrowa analiza obrazu </t>
  </si>
  <si>
    <t xml:space="preserve">Roboty medyczne </t>
  </si>
  <si>
    <t xml:space="preserve">Systemy zarządzania jakością w ochronie zdrowia </t>
  </si>
  <si>
    <t>Akwizycja danych medycznych</t>
  </si>
  <si>
    <t>Zastosowanie sieci komputerowych w medycynie</t>
  </si>
  <si>
    <t>Metody obrazowania w diagnostyce medycznej  - Przetwarzanie danych obrazowych</t>
  </si>
  <si>
    <t>Medyczne systemy doradcze</t>
  </si>
  <si>
    <t>Transmisja i archiwizacja danych medycznych w systemach telemedycyny</t>
  </si>
  <si>
    <t>Ochrona własnosci intelektualnej, BHP i ergonomia</t>
  </si>
  <si>
    <t>WM  UTP</t>
  </si>
  <si>
    <t>WL UMK</t>
  </si>
  <si>
    <t>Elementy diagnostyki laboratoryjnej</t>
  </si>
  <si>
    <t xml:space="preserve">Organizacja i zarzadzanie w medycynie </t>
  </si>
  <si>
    <t>Podstawy kliniczne inżynierii medycznej</t>
  </si>
  <si>
    <t>Metody eksperymentalne analizy odkształceń i naprężeń</t>
  </si>
  <si>
    <t>Matematyka, statystystyka i rachunek prawdopodobieństwa</t>
  </si>
  <si>
    <t>Fizyka</t>
  </si>
  <si>
    <t>Chemia</t>
  </si>
  <si>
    <t>Mechanika i wytrzymałość materiałów</t>
  </si>
  <si>
    <t>Materiałoznawstwo</t>
  </si>
  <si>
    <t>Biochemia</t>
  </si>
  <si>
    <t>Biofizyka</t>
  </si>
  <si>
    <t>Języki programowania</t>
  </si>
  <si>
    <t>Grafika komputerowa</t>
  </si>
  <si>
    <t>Metrologia</t>
  </si>
  <si>
    <t>Automatyka i robotyka</t>
  </si>
  <si>
    <t>Sensory i pomiary wielkości nieelektrycznych</t>
  </si>
  <si>
    <t>Techniki obrazowania medycznego</t>
  </si>
  <si>
    <t>Elektroniczna aparatura medyczna</t>
  </si>
  <si>
    <t>Biomateriały</t>
  </si>
  <si>
    <t>Biomechanika inżynierska</t>
  </si>
  <si>
    <t>Implanty i sztuczne narządy</t>
  </si>
  <si>
    <t>Prawne i etyczne aspekty inżynierii biomedycznej</t>
  </si>
  <si>
    <t>Elektrotechnika i elektronika</t>
  </si>
  <si>
    <t>Hydraulika i pneumatyka</t>
  </si>
  <si>
    <t>Zastosowanie inżynierii medycznej w chorobach sercowo-naczyniowych II</t>
  </si>
  <si>
    <t>Zastosowanie inżynierii medycznej w biologicznych układach wymiany II</t>
  </si>
  <si>
    <t>Zastosowanie inżynierii medycznej w układzie ruchowym II</t>
  </si>
  <si>
    <t>WYDZIAŁ INŻYNIERII MECHANICZNEJ</t>
  </si>
  <si>
    <t>STUDIA PIERWSZEGO STOPNIA (3,5-letnie INŻYNIERSKIE)</t>
  </si>
  <si>
    <t>21.</t>
  </si>
  <si>
    <t>22.</t>
  </si>
  <si>
    <t>23.</t>
  </si>
  <si>
    <t>24.</t>
  </si>
  <si>
    <t>25.</t>
  </si>
  <si>
    <t>26.</t>
  </si>
  <si>
    <t>27.</t>
  </si>
  <si>
    <t>Podstawy informatyki medycznej</t>
  </si>
  <si>
    <t>PODSUMOWANIE  ARKUSZA  1+2+3+5</t>
  </si>
  <si>
    <t xml:space="preserve">STACJONARNE STUDIA </t>
  </si>
  <si>
    <t>COLLEGIUM MEDICUM IM. LUDWIKA RYDYGIERA W BYDGOSZCZY</t>
  </si>
  <si>
    <t xml:space="preserve">Plan nr </t>
  </si>
  <si>
    <t>Lp.</t>
  </si>
  <si>
    <t>SEMESTR I</t>
  </si>
  <si>
    <t>w</t>
  </si>
  <si>
    <t>ćw</t>
  </si>
  <si>
    <t>l</t>
  </si>
  <si>
    <t>p</t>
  </si>
  <si>
    <t>ECTS</t>
  </si>
  <si>
    <t>suma</t>
  </si>
  <si>
    <t>SEMESTR II</t>
  </si>
  <si>
    <t>SEMESTR III</t>
  </si>
  <si>
    <t>SEMESTR IV</t>
  </si>
  <si>
    <t>SEMESTR VI sp. 1</t>
  </si>
  <si>
    <t>SEMESTR VII sp. 1</t>
  </si>
  <si>
    <t>SEMESTR VI sp. 2</t>
  </si>
  <si>
    <t>SEMESTR VII sp. 2</t>
  </si>
  <si>
    <t>Anatomia i fizjologia człowieka</t>
  </si>
  <si>
    <t>Przedmioty humanistyczne do wyboru: Filozofia</t>
  </si>
  <si>
    <t>Zastosowanie inżynierii biomedycznej w chorobach sercowo-naczyniowych</t>
  </si>
  <si>
    <t>Zastosowanie inżynierii biomedycznej w biologicznych układach wymiany</t>
  </si>
  <si>
    <t>Zastosowanie inżynierii biomedycznej w narządach zmysłu</t>
  </si>
  <si>
    <t>Zastosowanie inżynierii biomedycznej w układzie ruchowym</t>
  </si>
  <si>
    <t>Podstawy biologii układów przekazywania sygnałów</t>
  </si>
  <si>
    <t>UNIWERSYTETU MIKOŁAJA KOPERNIKA W TORUNIU</t>
  </si>
  <si>
    <t>SEMESTR V sp. 2</t>
  </si>
  <si>
    <t>1. TECHNICZNY DORADCA MEDYCZNY</t>
  </si>
  <si>
    <t>2. TELEINFORMATYKA MEDYCZNA</t>
  </si>
  <si>
    <t>SEMESTR V sp. 1</t>
  </si>
  <si>
    <t xml:space="preserve">STUDIA PIERWSZEGO STOPNIA </t>
  </si>
  <si>
    <t>(3,5-letnie INŻYNIERSKIE)</t>
  </si>
  <si>
    <t>28.</t>
  </si>
  <si>
    <t xml:space="preserve">Propedeutyka nauk medycznych </t>
  </si>
  <si>
    <t>Propedeutyka nauk medycznych</t>
  </si>
  <si>
    <t>29.</t>
  </si>
  <si>
    <t>Systemy zarządzania jakością w ochronie zdrowia</t>
  </si>
  <si>
    <t>Przygotowanie i złożenie pracy dyplomowej oraz przygotowanie do egzaminu dyplomowego</t>
  </si>
  <si>
    <t>Praktyka zawodowa</t>
  </si>
  <si>
    <t>30.</t>
  </si>
  <si>
    <t>Podstawy konstrukcji urządzeń medycznych</t>
  </si>
  <si>
    <t>PROFIL OGÓLNOAKADEMICKI</t>
  </si>
  <si>
    <r>
      <t xml:space="preserve">sem. </t>
    </r>
    <r>
      <rPr>
        <b/>
        <sz val="11"/>
        <rFont val="Cambria"/>
        <family val="1"/>
      </rPr>
      <t>I</t>
    </r>
  </si>
  <si>
    <r>
      <t>sem.</t>
    </r>
    <r>
      <rPr>
        <b/>
        <sz val="11"/>
        <rFont val="Cambria"/>
        <family val="1"/>
      </rPr>
      <t xml:space="preserve"> II</t>
    </r>
  </si>
  <si>
    <r>
      <t>sem.</t>
    </r>
    <r>
      <rPr>
        <b/>
        <sz val="11"/>
        <rFont val="Cambria"/>
        <family val="1"/>
      </rPr>
      <t xml:space="preserve"> III</t>
    </r>
  </si>
  <si>
    <r>
      <t>sem. I</t>
    </r>
    <r>
      <rPr>
        <b/>
        <sz val="11"/>
        <rFont val="Cambria"/>
        <family val="1"/>
      </rPr>
      <t>V</t>
    </r>
  </si>
  <si>
    <r>
      <t xml:space="preserve">sem. </t>
    </r>
    <r>
      <rPr>
        <b/>
        <sz val="11"/>
        <rFont val="Cambria"/>
        <family val="1"/>
      </rPr>
      <t>V</t>
    </r>
  </si>
  <si>
    <r>
      <t xml:space="preserve">sem. </t>
    </r>
    <r>
      <rPr>
        <b/>
        <sz val="11"/>
        <rFont val="Cambria"/>
        <family val="1"/>
      </rPr>
      <t>VI</t>
    </r>
  </si>
  <si>
    <r>
      <t xml:space="preserve">sem. </t>
    </r>
    <r>
      <rPr>
        <b/>
        <sz val="11"/>
        <rFont val="Cambria"/>
        <family val="1"/>
      </rPr>
      <t>VII</t>
    </r>
  </si>
  <si>
    <t>PROFIL KSZTAŁCENIA:</t>
  </si>
  <si>
    <t xml:space="preserve">Techniki wytwarzania </t>
  </si>
  <si>
    <t xml:space="preserve">Dla studentów I roku studiów stacjonarnych I stopnia wszystkie formy zajęć dydaktycznych przewidziane w planie studiów są obowiązkowe. Na wyższych latach obowiązkowe są: ćwiczenia audytoryjne i laboratoryjne, </t>
  </si>
  <si>
    <t>lektoraty,  zajęcia: sportowe, terenowe, projektowe, plenerowe i seminaria.</t>
  </si>
  <si>
    <t>Zastosowanie inżynierii medycznej w chorobach sercowo-naczyniowych II.1</t>
  </si>
  <si>
    <t>Zastosowanie inżynierii medycznej w biologicznych układach wymiany II.1</t>
  </si>
  <si>
    <t>Zastosowanie inżynierii medycznej w układzie ruchowym II.1</t>
  </si>
  <si>
    <r>
      <t>Przedmiot obieralny II</t>
    </r>
    <r>
      <rPr>
        <vertAlign val="superscript"/>
        <sz val="12"/>
        <color indexed="8"/>
        <rFont val="Cambria"/>
        <family val="1"/>
      </rPr>
      <t>7)</t>
    </r>
  </si>
  <si>
    <r>
      <t>Przedmiot obieralny I</t>
    </r>
    <r>
      <rPr>
        <vertAlign val="superscript"/>
        <sz val="12"/>
        <color indexed="8"/>
        <rFont val="Cambria"/>
        <family val="1"/>
      </rPr>
      <t>6)</t>
    </r>
  </si>
  <si>
    <t>Zastosowanie inżynierii medycznej w chorobach sercowo-naczyniowych II.2</t>
  </si>
  <si>
    <t>Zastosowanie inżynierii medycznej w biologicznych układach wymiany II.2</t>
  </si>
  <si>
    <t>Zastosowanie inżynierii medycznej w układzie ruchowym II.2</t>
  </si>
  <si>
    <r>
      <t>Przedmiot obieralny III</t>
    </r>
    <r>
      <rPr>
        <vertAlign val="superscript"/>
        <sz val="12"/>
        <color indexed="8"/>
        <rFont val="Cambria"/>
        <family val="1"/>
      </rPr>
      <t>8)</t>
    </r>
  </si>
  <si>
    <r>
      <t>Język obcy</t>
    </r>
    <r>
      <rPr>
        <vertAlign val="superscript"/>
        <sz val="12"/>
        <rFont val="Cambria"/>
        <family val="1"/>
      </rPr>
      <t xml:space="preserve"> 3)</t>
    </r>
  </si>
  <si>
    <r>
      <t xml:space="preserve">Przedmioty humanistyczne do wyboru </t>
    </r>
    <r>
      <rPr>
        <vertAlign val="superscript"/>
        <sz val="12"/>
        <color indexed="8"/>
        <rFont val="Cambria"/>
        <family val="1"/>
      </rPr>
      <t>5)</t>
    </r>
  </si>
  <si>
    <r>
      <t>Wychowanie fizyczne</t>
    </r>
    <r>
      <rPr>
        <sz val="12"/>
        <color indexed="10"/>
        <rFont val="Cambria"/>
        <family val="1"/>
      </rPr>
      <t xml:space="preserve"> </t>
    </r>
    <r>
      <rPr>
        <vertAlign val="superscript"/>
        <sz val="12"/>
        <color indexed="8"/>
        <rFont val="Cambria"/>
        <family val="1"/>
      </rPr>
      <t>4)</t>
    </r>
  </si>
  <si>
    <t>Komunikacja społeczna</t>
  </si>
  <si>
    <t>Podstawy przedsiębiorczości</t>
  </si>
  <si>
    <r>
      <t xml:space="preserve">Studentów obowiązuje zaliczenie na ocenę </t>
    </r>
    <r>
      <rPr>
        <b/>
        <sz val="12"/>
        <rFont val="Cambria"/>
        <family val="1"/>
      </rPr>
      <t>4 tygodniowej praktyki zawodowej</t>
    </r>
    <r>
      <rPr>
        <sz val="12"/>
        <rFont val="Cambria"/>
        <family val="1"/>
      </rPr>
      <t xml:space="preserve"> po IV semestrze (C.30 - 4 pkt. ECTS). </t>
    </r>
  </si>
  <si>
    <t>INŻYNIERII MECHANICZNEJ UTP</t>
  </si>
  <si>
    <t>LEKARSKI CM UMK</t>
  </si>
  <si>
    <t>2018/2019</t>
  </si>
  <si>
    <t>I</t>
  </si>
  <si>
    <t>UTP</t>
  </si>
  <si>
    <t>Przedmioty humanistyczne do wyboru: Psychologia</t>
  </si>
  <si>
    <r>
      <t>Język obcy</t>
    </r>
    <r>
      <rPr>
        <vertAlign val="superscript"/>
        <sz val="12"/>
        <color indexed="8"/>
        <rFont val="Book Antiqua"/>
        <family val="1"/>
      </rPr>
      <t xml:space="preserve"> (4)</t>
    </r>
  </si>
  <si>
    <r>
      <t>Język obcy</t>
    </r>
    <r>
      <rPr>
        <vertAlign val="superscript"/>
        <sz val="12"/>
        <rFont val="Book Antiqua"/>
        <family val="1"/>
      </rPr>
      <t xml:space="preserve"> (4)</t>
    </r>
  </si>
  <si>
    <t>Grafika inżynierska i CAD</t>
  </si>
  <si>
    <r>
      <t>Przedmiot obieralny I</t>
    </r>
    <r>
      <rPr>
        <vertAlign val="superscript"/>
        <sz val="12"/>
        <color indexed="8"/>
        <rFont val="Book Antiqua"/>
        <family val="1"/>
      </rPr>
      <t>5)</t>
    </r>
  </si>
  <si>
    <r>
      <t>Przedmiot obieralny II</t>
    </r>
    <r>
      <rPr>
        <vertAlign val="superscript"/>
        <sz val="12"/>
        <color indexed="8"/>
        <rFont val="Book Antiqua"/>
        <family val="1"/>
      </rPr>
      <t>6)</t>
    </r>
  </si>
  <si>
    <t>Podstawy przesiębiorczości</t>
  </si>
  <si>
    <t>Metodologia prowadzenia badań naukowych z elementami biostatystyki</t>
  </si>
  <si>
    <r>
      <t>Przedmiot obieralny III</t>
    </r>
    <r>
      <rPr>
        <vertAlign val="superscript"/>
        <sz val="12"/>
        <color indexed="8"/>
        <rFont val="Book Antiqua"/>
        <family val="1"/>
      </rPr>
      <t>5)</t>
    </r>
  </si>
  <si>
    <r>
      <t>Przedmiot obieralny IV</t>
    </r>
    <r>
      <rPr>
        <vertAlign val="superscript"/>
        <sz val="12"/>
        <color indexed="8"/>
        <rFont val="Book Antiqua"/>
        <family val="1"/>
      </rPr>
      <t>5)</t>
    </r>
  </si>
  <si>
    <t>PLAN  STUDIÓW  NR I</t>
  </si>
  <si>
    <r>
      <t>Obowiązuje od roku akademickiego:</t>
    </r>
    <r>
      <rPr>
        <b/>
        <sz val="12"/>
        <rFont val="Cambria"/>
        <family val="1"/>
      </rPr>
      <t xml:space="preserve"> 2018/2019</t>
    </r>
  </si>
  <si>
    <t xml:space="preserve">12. </t>
  </si>
  <si>
    <t>B. Przybyliński</t>
  </si>
  <si>
    <t>K. Nowicki</t>
  </si>
  <si>
    <t>D. Skibicki</t>
  </si>
  <si>
    <t>M. Nowicka</t>
  </si>
  <si>
    <t>Dittmar-Wituski</t>
  </si>
  <si>
    <t>Janicki</t>
  </si>
  <si>
    <t>Jarzyna</t>
  </si>
  <si>
    <t>Trepczyńska-Łent</t>
  </si>
  <si>
    <t>J. Sawicki</t>
  </si>
  <si>
    <t>M. Wirwicki</t>
  </si>
  <si>
    <t>Doroszewski</t>
  </si>
  <si>
    <t>Kolber</t>
  </si>
  <si>
    <t>Gadomski</t>
  </si>
  <si>
    <t>Wirwicki</t>
  </si>
  <si>
    <t>Choraś</t>
  </si>
  <si>
    <t>Jung</t>
  </si>
  <si>
    <t>Wawrzyniak</t>
  </si>
  <si>
    <t>Mazurkiewicz</t>
  </si>
  <si>
    <t>Topoliński</t>
  </si>
  <si>
    <t>Danek</t>
  </si>
  <si>
    <t>G. Szala</t>
  </si>
  <si>
    <t>Wojtyna</t>
  </si>
  <si>
    <t>Szczutkowski</t>
  </si>
  <si>
    <t>Bromberek</t>
  </si>
  <si>
    <t>Mroziński St.</t>
  </si>
  <si>
    <t xml:space="preserve">Kałaczyński </t>
  </si>
  <si>
    <t>Surma</t>
  </si>
  <si>
    <t>Musiał</t>
  </si>
  <si>
    <t>Boroński</t>
  </si>
  <si>
    <t>Ledziński</t>
  </si>
  <si>
    <t>Śrutek</t>
  </si>
  <si>
    <t>Marciniak T.</t>
  </si>
  <si>
    <r>
      <t>Przedmiot obieralny II</t>
    </r>
    <r>
      <rPr>
        <sz val="12"/>
        <rFont val="Cambria"/>
        <family val="1"/>
      </rPr>
      <t xml:space="preserve"> do wyboru spośród przedmiotów z zakresu techniki medycznej prowadzonych na WL UMK 1. Medycyna eksperymentalna, 2. Nowoczesne metody biotechnologiczne
 w ocenie podstaw nowotworzenia
</t>
    </r>
  </si>
  <si>
    <r>
      <t>Przedmiot obieralny I</t>
    </r>
    <r>
      <rPr>
        <sz val="12"/>
        <rFont val="Cambria"/>
        <family val="1"/>
      </rPr>
      <t xml:space="preserve"> do wyboru spośród przedmiotów z zakresu technik wytwarzania prowadzonych na WM UTP 1. Metody obliczeniowe w budowie maszyn, 2. Mechatronika</t>
    </r>
  </si>
  <si>
    <r>
      <t>Przedmiot obieralny III</t>
    </r>
    <r>
      <rPr>
        <sz val="12"/>
        <rFont val="Cambria"/>
        <family val="1"/>
      </rPr>
      <t xml:space="preserve"> do wyboru spośród przedmiotów z zakresu techniki medycznej prowadzonych na WL UMK 1. Automatyzacja procesów, 2. Projektowanie procesów produkcyjnych.</t>
    </r>
  </si>
  <si>
    <t>nowicki</t>
  </si>
  <si>
    <t>egzami-nów</t>
  </si>
  <si>
    <r>
      <t>P</t>
    </r>
    <r>
      <rPr>
        <b/>
        <sz val="12"/>
        <rFont val="Cambria"/>
        <family val="1"/>
      </rPr>
      <t xml:space="preserve">rzedmioty humanistyczne do wyboru </t>
    </r>
    <r>
      <rPr>
        <sz val="12"/>
        <rFont val="Cambria"/>
        <family val="1"/>
      </rPr>
      <t>spośród: semestr I: 1. Psychologia, 2. Filozofia; semestr II: 1. Socjologia ogólna 2. Negocjacje.</t>
    </r>
  </si>
  <si>
    <r>
      <t xml:space="preserve">Język obcy </t>
    </r>
    <r>
      <rPr>
        <sz val="12"/>
        <rFont val="Cambria"/>
        <family val="1"/>
      </rPr>
      <t>do wyboru spośród: 1. Język angielski, 2. Język niemiecki.</t>
    </r>
  </si>
  <si>
    <t>Przysposobienie biblioteczne</t>
  </si>
  <si>
    <t>Kwalifikowana pierwsza pomoc</t>
  </si>
  <si>
    <t xml:space="preserve">Fizyczne aspekty uszkodzeń elementów konstrukcji naturalnych </t>
  </si>
  <si>
    <t>Ochrona własności intelektualnej, BHP i ergonomia</t>
  </si>
  <si>
    <r>
      <t>Praktyka zawodowa</t>
    </r>
    <r>
      <rPr>
        <vertAlign val="superscript"/>
        <sz val="12"/>
        <color indexed="8"/>
        <rFont val="Cambria"/>
        <family val="1"/>
      </rPr>
      <t>2)</t>
    </r>
  </si>
  <si>
    <t>STUDIA INTERDYSCYPLINARNE</t>
  </si>
  <si>
    <t xml:space="preserve"> </t>
  </si>
  <si>
    <t>WYDZIAŁ  LEKARSKI</t>
  </si>
  <si>
    <t>x</t>
  </si>
  <si>
    <t>Liczba godzin w semestrze (semestr I - VII po 15 tygodni)</t>
  </si>
  <si>
    <r>
      <rPr>
        <b/>
        <sz val="12"/>
        <rFont val="Cambria"/>
        <family val="1"/>
      </rPr>
      <t>Wychowanie fizyczne</t>
    </r>
    <r>
      <rPr>
        <sz val="12"/>
        <rFont val="Cambria"/>
        <family val="1"/>
      </rPr>
      <t xml:space="preserve"> - studenci dokonują wyboru jednej formy zajęć z oferty SWFiS.</t>
    </r>
  </si>
  <si>
    <r>
      <t>ANALIZA ZGODNOŚCI</t>
    </r>
    <r>
      <rPr>
        <b/>
        <sz val="10"/>
        <color indexed="8"/>
        <rFont val="Times New Roman"/>
        <family val="1"/>
      </rPr>
      <t xml:space="preserve">  PLANU STUDIÓW </t>
    </r>
  </si>
  <si>
    <t>Z WYTYCZNYMI  DO PROJEKTOWANIA I MODYFIKACJI PROGRAMÓW STUDIÓW W UTP</t>
  </si>
  <si>
    <t>Jednostka prowadząca kierunek studiów</t>
  </si>
  <si>
    <t>Wydział Inżynierii Mechanicznej</t>
  </si>
  <si>
    <t>Nazwa kierunku studiów</t>
  </si>
  <si>
    <t>Specjalność</t>
  </si>
  <si>
    <t>Rok akademicki, 
od którego obowiązuje plan studiów</t>
  </si>
  <si>
    <t>Numer planu studiów</t>
  </si>
  <si>
    <t>Forma studiów</t>
  </si>
  <si>
    <t>studia stacjonarne</t>
  </si>
  <si>
    <t>Poziom studiów</t>
  </si>
  <si>
    <t>studia pierwszego stopnia (3,5-letnie inżynierskie)</t>
  </si>
  <si>
    <t xml:space="preserve">OGÓLNA LICZBA GODZIN </t>
  </si>
  <si>
    <t>OGÓLNA LICZBA PKT. ECTS</t>
  </si>
  <si>
    <r>
      <t>B I L A N S   G O D Z I N   I   P U N K T Ó W   E C T S</t>
    </r>
    <r>
      <rPr>
        <b/>
        <vertAlign val="superscript"/>
        <sz val="10"/>
        <color indexed="8"/>
        <rFont val="Times New Roman"/>
        <family val="1"/>
      </rPr>
      <t xml:space="preserve"> 1</t>
    </r>
    <r>
      <rPr>
        <b/>
        <sz val="10"/>
        <color indexed="8"/>
        <rFont val="Times New Roman"/>
        <family val="1"/>
      </rPr>
      <t xml:space="preserve"> </t>
    </r>
  </si>
  <si>
    <t>Przedmiot/moduł</t>
  </si>
  <si>
    <t>Godziny</t>
  </si>
  <si>
    <t>Pozycje planu</t>
  </si>
  <si>
    <t>Punkty ECTS</t>
  </si>
  <si>
    <t xml:space="preserve">Liczba </t>
  </si>
  <si>
    <t>%</t>
  </si>
  <si>
    <t xml:space="preserve">Zajęcia z obszaru nauk humanistycznych i nauk społecznych łącznie: </t>
  </si>
  <si>
    <r>
      <t xml:space="preserve">w tym w zakresie ochrony własności intelektualnej i/lub bezpieczeństwa i higieny pracy </t>
    </r>
    <r>
      <rPr>
        <vertAlign val="superscript"/>
        <sz val="10"/>
        <color indexed="8"/>
        <rFont val="Times New Roman"/>
        <family val="1"/>
      </rPr>
      <t>2</t>
    </r>
  </si>
  <si>
    <r>
      <t>w tym w zakresie podstaw przedsiębiorczości i uzyskiwania  tzw. kompetencji miękkich</t>
    </r>
    <r>
      <rPr>
        <vertAlign val="superscript"/>
        <sz val="10"/>
        <color indexed="8"/>
        <rFont val="Times New Roman"/>
        <family val="1"/>
      </rPr>
      <t xml:space="preserve">  2</t>
    </r>
  </si>
  <si>
    <t>w tym inne zajęcia z zakresu nauk humanistycznych i nauk społecznych, nieujęte w pkt 1 i 2</t>
  </si>
  <si>
    <t xml:space="preserve">Zajęcia z języków obcych </t>
  </si>
  <si>
    <t>A.2</t>
  </si>
  <si>
    <t>Zajęcia z wychowania fizycznego</t>
  </si>
  <si>
    <r>
      <t>Zajęcia z technologii informacyjnych</t>
    </r>
    <r>
      <rPr>
        <b/>
        <vertAlign val="superscript"/>
        <sz val="10"/>
        <color indexed="8"/>
        <rFont val="Times New Roman"/>
        <family val="1"/>
      </rPr>
      <t xml:space="preserve">  2</t>
    </r>
  </si>
  <si>
    <r>
      <t xml:space="preserve">Praktyka zawodowa </t>
    </r>
    <r>
      <rPr>
        <b/>
        <vertAlign val="superscript"/>
        <sz val="10"/>
        <color indexed="8"/>
        <rFont val="Times New Roman"/>
        <family val="1"/>
      </rPr>
      <t>3</t>
    </r>
  </si>
  <si>
    <t xml:space="preserve">Przygotowanie i złożenie pracy dyplomowej oraz przygotowanie do egzaminu dyplomowego </t>
  </si>
  <si>
    <t>Zajęcia do wyboru (co najmniej 30% ECTS)</t>
  </si>
  <si>
    <t xml:space="preserve">Zajęcia wymagające bezpośredniego udziału nauczyciela akademickiego </t>
  </si>
  <si>
    <r>
      <t xml:space="preserve">Zajęcia powiązane z prowadzonymi badaniami naukowymi w dziedzeninie nauki / sztuki związanej z kierunkiem studiów służące zdobywaniu pogłębionej wiedzy i umiejętności prowadzenia badań naukowych (ponad 50% ogólnej liczby pkt. ECTS) </t>
    </r>
    <r>
      <rPr>
        <b/>
        <vertAlign val="superscript"/>
        <sz val="10"/>
        <color indexed="8"/>
        <rFont val="Times New Roman"/>
        <family val="1"/>
      </rPr>
      <t xml:space="preserve">4 </t>
    </r>
  </si>
  <si>
    <r>
      <t xml:space="preserve">Zajęcia powiązane z praktycznym przygotowaniem zawodowym służące zdobywaniu umiejętności praktycznych i kompetencji społecznych,  prowadzone w warunkach właściwych dla danego zakresu działalności zawodowej, w sposób umożliwiający wykonywanie określonych czynności praktycznych i przez osoby, z których większość posiada doświadczenie zawodowe zdobyte poza uczelnią odpowiadające zakresowi tych zajęć 
(ponad 50% ogólnej liczby pkt. ECTS) </t>
    </r>
    <r>
      <rPr>
        <b/>
        <vertAlign val="superscript"/>
        <sz val="10"/>
        <color indexed="8"/>
        <rFont val="Times New Roman"/>
        <family val="1"/>
      </rPr>
      <t>5</t>
    </r>
  </si>
  <si>
    <t xml:space="preserve">Procentowy udział liczby punktów ECTS dla obszarów kształcenia w programie studiów 
dla kierunków przyporządkowanych do więcej niż jednego obszaru kształcenia </t>
  </si>
  <si>
    <t>1. obszar kształcenia w zakresie nauk technicznych</t>
  </si>
  <si>
    <t xml:space="preserve">ŁĄCZNIE: </t>
  </si>
  <si>
    <t>100% pkt. ECTS</t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</si>
  <si>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w ogólnej liczbie godzin i punktów ECTS przewidzianych w planie studiów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</si>
  <si>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 niewymagane dla studiów II stopnia</t>
    </r>
  </si>
  <si>
    <t>……………………………………………</t>
  </si>
  <si>
    <r>
      <rPr>
        <vertAlign val="superscript"/>
        <sz val="8"/>
        <color indexed="8"/>
        <rFont val="Times New Roman"/>
        <family val="1"/>
      </rPr>
      <t xml:space="preserve">3 </t>
    </r>
    <r>
      <rPr>
        <sz val="8"/>
        <color indexed="8"/>
        <rFont val="Times New Roman"/>
        <family val="1"/>
      </rPr>
      <t xml:space="preserve">niewymagane na studiach II stopnia o profilu ogólnoakademickim </t>
    </r>
  </si>
  <si>
    <t>pieczątka i podpis kierownika samodzielnej jednostki</t>
  </si>
  <si>
    <t>………………………………………………………</t>
  </si>
  <si>
    <t>Prorektor ds. Dydaktycznych i Studenckich</t>
  </si>
  <si>
    <t>Inżynieria biomedyczna</t>
  </si>
  <si>
    <t>1. Techniczny Doradca Medyczny</t>
  </si>
  <si>
    <t>A.5</t>
  </si>
  <si>
    <t>B.8; B.9</t>
  </si>
  <si>
    <t>A.4; A.6</t>
  </si>
  <si>
    <t>A.1</t>
  </si>
  <si>
    <t>A.3</t>
  </si>
  <si>
    <t>D1.14; D2.12</t>
  </si>
  <si>
    <t>C.30</t>
  </si>
  <si>
    <t>D1.15; D2.13</t>
  </si>
  <si>
    <t>A.1; A.2; A.4; C.28; C.29; C.30; D.1; D.2</t>
  </si>
  <si>
    <t>2. obszar kształcenia w zakresie nauk medycznych i nauk o zdrowiu oraz nauk o kulturze fizycznej</t>
  </si>
  <si>
    <t>2. Teleinformatyka Medyczna</t>
  </si>
  <si>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>dotyczy jedynie studiów o profilu ogólnoakademickim, wymagana realizacja zajęć powiązanych z prowadzonymi badaniami  naukowymi w dziedzinie wyszczególnionej w opisie efektów kształcenia w wymiarze ponad 50% ogólnej liczby pkt. ECTS (wymagane dostosowanie programów prowadzonych kierunków/ poziomów studiów zgodnie z terminem określonym w pkt VII.5 wytycznych Senatu)</t>
    </r>
  </si>
  <si>
    <r>
      <rPr>
        <vertAlign val="super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>dotyczy jedynie studiów o profilu praktycznym, wymagana realizacja zajęć powiązanych z praktycznym przygotowaniem zawodowym w wymiarze ponad 50% ogólnej liczby pkt. ECTS (wymagane dostosowanie programów prowadzonych kierunków /poziomów studiów zgodnie z terminem określonym w pkt VII.5 wytycznych Senatu)</t>
    </r>
  </si>
  <si>
    <t>1345 lub 1405</t>
  </si>
  <si>
    <t>54% lub 56%</t>
  </si>
  <si>
    <t>113 lub 118</t>
  </si>
  <si>
    <t>szkolenie BHP w formie e-learningu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</si>
</sst>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%"/>
    <numFmt numFmtId="176" formatCode="[$€-2]\ #,##0.00_);[Red]\([$€-2]\ #,##0.00\)"/>
    <numFmt numFmtId="177" formatCode="#,##0.0"/>
    <numFmt numFmtId="178" formatCode="[$-415]d\ mmmm\ yyyy"/>
    <numFmt numFmtId="179" formatCode="#,##0.000"/>
    <numFmt numFmtId="180" formatCode="0.000%"/>
    <numFmt numFmtId="181" formatCode="_-* #,##0.000\ _z_ł_-;\-* #,##0.000\ _z_ł_-;_-* &quot;-&quot;??\ _z_ł_-;_-@_-"/>
    <numFmt numFmtId="182" formatCode="_-* #,##0.0000\ _z_ł_-;\-* #,##0.0000\ _z_ł_-;_-* &quot;-&quot;??\ _z_ł_-;_-@_-"/>
  </numFmts>
  <fonts count="9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2"/>
      <color indexed="8"/>
      <name val="Cambria"/>
      <family val="1"/>
    </font>
    <font>
      <vertAlign val="superscript"/>
      <sz val="12"/>
      <color indexed="8"/>
      <name val="Cambria"/>
      <family val="1"/>
    </font>
    <font>
      <sz val="12"/>
      <name val="Cambria"/>
      <family val="1"/>
    </font>
    <font>
      <vertAlign val="superscript"/>
      <sz val="12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vertAlign val="superscript"/>
      <sz val="11"/>
      <name val="Cambria"/>
      <family val="1"/>
    </font>
    <font>
      <b/>
      <sz val="35"/>
      <name val="Cambria"/>
      <family val="1"/>
    </font>
    <font>
      <i/>
      <sz val="12"/>
      <name val="Cambria"/>
      <family val="1"/>
    </font>
    <font>
      <sz val="12"/>
      <color indexed="30"/>
      <name val="Cambria"/>
      <family val="1"/>
    </font>
    <font>
      <sz val="11"/>
      <color indexed="10"/>
      <name val="Cambria"/>
      <family val="1"/>
    </font>
    <font>
      <b/>
      <sz val="12"/>
      <color indexed="10"/>
      <name val="Cambria"/>
      <family val="1"/>
    </font>
    <font>
      <b/>
      <sz val="28"/>
      <name val="Cambria"/>
      <family val="1"/>
    </font>
    <font>
      <sz val="12"/>
      <color indexed="10"/>
      <name val="Cambri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sz val="12"/>
      <name val="Times New Roman"/>
      <family val="1"/>
    </font>
    <font>
      <b/>
      <sz val="14"/>
      <name val="Book Antiqua"/>
      <family val="1"/>
    </font>
    <font>
      <b/>
      <sz val="10"/>
      <name val="Arial CE"/>
      <family val="2"/>
    </font>
    <font>
      <b/>
      <sz val="10"/>
      <name val="Book Antiqua"/>
      <family val="1"/>
    </font>
    <font>
      <sz val="12"/>
      <color indexed="8"/>
      <name val="Book Antiqua"/>
      <family val="1"/>
    </font>
    <font>
      <sz val="10"/>
      <color indexed="8"/>
      <name val="Book Antiqua"/>
      <family val="1"/>
    </font>
    <font>
      <vertAlign val="superscript"/>
      <sz val="12"/>
      <color indexed="8"/>
      <name val="Book Antiqua"/>
      <family val="1"/>
    </font>
    <font>
      <b/>
      <sz val="12"/>
      <color indexed="8"/>
      <name val="Book Antiqua"/>
      <family val="1"/>
    </font>
    <font>
      <vertAlign val="superscript"/>
      <sz val="12"/>
      <name val="Book Antiqua"/>
      <family val="1"/>
    </font>
    <font>
      <sz val="8"/>
      <color indexed="8"/>
      <name val="Book Antiqua"/>
      <family val="1"/>
    </font>
    <font>
      <sz val="11"/>
      <color indexed="8"/>
      <name val="Book Antiqua"/>
      <family val="1"/>
    </font>
    <font>
      <sz val="7.5"/>
      <color indexed="8"/>
      <name val="Book Antiqua"/>
      <family val="1"/>
    </font>
    <font>
      <sz val="7"/>
      <name val="Cambria"/>
      <family val="1"/>
    </font>
    <font>
      <sz val="7"/>
      <color indexed="8"/>
      <name val="Book Antiqua"/>
      <family val="1"/>
    </font>
    <font>
      <b/>
      <sz val="14"/>
      <name val="Cambria"/>
      <family val="1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Palatino Linotype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14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8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72" fillId="0" borderId="0">
      <alignment/>
      <protection/>
    </xf>
    <xf numFmtId="0" fontId="8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6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6" fillId="0" borderId="10" xfId="52" applyFont="1" applyFill="1" applyBorder="1" applyAlignment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3" fillId="35" borderId="39" xfId="0" applyFont="1" applyFill="1" applyBorder="1" applyAlignment="1" applyProtection="1">
      <alignment horizontal="center" vertical="center"/>
      <protection locked="0"/>
    </xf>
    <xf numFmtId="0" fontId="3" fillId="35" borderId="40" xfId="0" applyFont="1" applyFill="1" applyBorder="1" applyAlignment="1" applyProtection="1">
      <alignment horizontal="center" vertical="center"/>
      <protection locked="0"/>
    </xf>
    <xf numFmtId="0" fontId="3" fillId="35" borderId="41" xfId="0" applyFont="1" applyFill="1" applyBorder="1" applyAlignment="1" applyProtection="1">
      <alignment horizontal="center" vertical="center"/>
      <protection locked="0"/>
    </xf>
    <xf numFmtId="0" fontId="3" fillId="35" borderId="42" xfId="0" applyFont="1" applyFill="1" applyBorder="1" applyAlignment="1" applyProtection="1">
      <alignment horizontal="center" vertical="center"/>
      <protection locked="0"/>
    </xf>
    <xf numFmtId="0" fontId="3" fillId="35" borderId="43" xfId="0" applyFont="1" applyFill="1" applyBorder="1" applyAlignment="1" applyProtection="1">
      <alignment horizontal="center" vertical="center"/>
      <protection locked="0"/>
    </xf>
    <xf numFmtId="0" fontId="3" fillId="35" borderId="44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45" xfId="0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8" fillId="0" borderId="49" xfId="0" applyFont="1" applyBorder="1" applyAlignment="1" applyProtection="1">
      <alignment vertical="center"/>
      <protection locked="0"/>
    </xf>
    <xf numFmtId="0" fontId="8" fillId="0" borderId="50" xfId="0" applyFont="1" applyBorder="1" applyAlignment="1" applyProtection="1">
      <alignment vertical="center"/>
      <protection locked="0"/>
    </xf>
    <xf numFmtId="0" fontId="11" fillId="0" borderId="48" xfId="0" applyFont="1" applyBorder="1" applyAlignment="1" applyProtection="1">
      <alignment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0" fontId="11" fillId="0" borderId="5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6" fillId="34" borderId="1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44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horizontal="right"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32" borderId="21" xfId="0" applyFont="1" applyFill="1" applyBorder="1" applyAlignment="1" applyProtection="1">
      <alignment horizontal="center" vertical="center"/>
      <protection locked="0"/>
    </xf>
    <xf numFmtId="0" fontId="6" fillId="32" borderId="51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32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34" borderId="52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32" borderId="53" xfId="0" applyFont="1" applyFill="1" applyBorder="1" applyAlignment="1" applyProtection="1">
      <alignment horizontal="center" vertical="center"/>
      <protection locked="0"/>
    </xf>
    <xf numFmtId="0" fontId="6" fillId="32" borderId="54" xfId="0" applyFont="1" applyFill="1" applyBorder="1" applyAlignment="1" applyProtection="1">
      <alignment horizontal="center" vertical="center"/>
      <protection locked="0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6" fillId="32" borderId="29" xfId="0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vertical="center"/>
      <protection locked="0"/>
    </xf>
    <xf numFmtId="0" fontId="6" fillId="32" borderId="56" xfId="0" applyFont="1" applyFill="1" applyBorder="1" applyAlignment="1" applyProtection="1">
      <alignment horizontal="center" vertical="center"/>
      <protection locked="0"/>
    </xf>
    <xf numFmtId="0" fontId="6" fillId="32" borderId="57" xfId="0" applyFont="1" applyFill="1" applyBorder="1" applyAlignment="1" applyProtection="1">
      <alignment horizontal="center" vertical="center"/>
      <protection locked="0"/>
    </xf>
    <xf numFmtId="0" fontId="6" fillId="32" borderId="31" xfId="0" applyFont="1" applyFill="1" applyBorder="1" applyAlignment="1" applyProtection="1">
      <alignment horizontal="center" vertical="center"/>
      <protection locked="0"/>
    </xf>
    <xf numFmtId="0" fontId="6" fillId="32" borderId="24" xfId="0" applyFont="1" applyFill="1" applyBorder="1" applyAlignment="1" applyProtection="1">
      <alignment horizontal="center" vertical="center"/>
      <protection locked="0"/>
    </xf>
    <xf numFmtId="0" fontId="6" fillId="32" borderId="32" xfId="0" applyFont="1" applyFill="1" applyBorder="1" applyAlignment="1" applyProtection="1">
      <alignment horizontal="center" vertical="center"/>
      <protection locked="0"/>
    </xf>
    <xf numFmtId="0" fontId="6" fillId="32" borderId="30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32" borderId="46" xfId="0" applyFont="1" applyFill="1" applyBorder="1" applyAlignment="1">
      <alignment vertical="center"/>
    </xf>
    <xf numFmtId="0" fontId="6" fillId="32" borderId="58" xfId="0" applyFont="1" applyFill="1" applyBorder="1" applyAlignment="1">
      <alignment vertical="center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32" borderId="29" xfId="0" applyFont="1" applyFill="1" applyBorder="1" applyAlignment="1">
      <alignment vertical="center"/>
    </xf>
    <xf numFmtId="0" fontId="6" fillId="32" borderId="55" xfId="0" applyFont="1" applyFill="1" applyBorder="1" applyAlignment="1">
      <alignment vertical="center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32" borderId="6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34" borderId="30" xfId="0" applyFont="1" applyFill="1" applyBorder="1" applyAlignment="1" applyProtection="1">
      <alignment horizontal="center" vertical="center"/>
      <protection locked="0"/>
    </xf>
    <xf numFmtId="0" fontId="10" fillId="0" borderId="29" xfId="52" applyFont="1" applyFill="1" applyBorder="1" applyAlignment="1">
      <alignment vertical="center"/>
      <protection/>
    </xf>
    <xf numFmtId="0" fontId="10" fillId="0" borderId="55" xfId="52" applyFont="1" applyFill="1" applyBorder="1" applyAlignment="1">
      <alignment vertical="center"/>
      <protection/>
    </xf>
    <xf numFmtId="0" fontId="6" fillId="32" borderId="29" xfId="52" applyFont="1" applyFill="1" applyBorder="1" applyAlignment="1">
      <alignment vertical="center"/>
      <protection/>
    </xf>
    <xf numFmtId="0" fontId="6" fillId="32" borderId="55" xfId="52" applyFont="1" applyFill="1" applyBorder="1" applyAlignment="1">
      <alignment vertical="center"/>
      <protection/>
    </xf>
    <xf numFmtId="0" fontId="8" fillId="32" borderId="0" xfId="0" applyFont="1" applyFill="1" applyAlignment="1" applyProtection="1">
      <alignment vertical="center"/>
      <protection locked="0"/>
    </xf>
    <xf numFmtId="0" fontId="6" fillId="32" borderId="22" xfId="0" applyFont="1" applyFill="1" applyBorder="1" applyAlignment="1" applyProtection="1">
      <alignment horizontal="center" vertical="center"/>
      <protection locked="0"/>
    </xf>
    <xf numFmtId="0" fontId="6" fillId="0" borderId="29" xfId="52" applyFont="1" applyFill="1" applyBorder="1" applyAlignment="1">
      <alignment vertical="center"/>
      <protection/>
    </xf>
    <xf numFmtId="0" fontId="6" fillId="0" borderId="55" xfId="52" applyFont="1" applyFill="1" applyBorder="1" applyAlignment="1">
      <alignment vertical="center"/>
      <protection/>
    </xf>
    <xf numFmtId="0" fontId="6" fillId="32" borderId="61" xfId="0" applyFont="1" applyFill="1" applyBorder="1" applyAlignment="1" applyProtection="1">
      <alignment horizontal="center" vertical="center"/>
      <protection locked="0"/>
    </xf>
    <xf numFmtId="0" fontId="6" fillId="32" borderId="62" xfId="0" applyFont="1" applyFill="1" applyBorder="1" applyAlignment="1" applyProtection="1">
      <alignment horizontal="center" vertical="center"/>
      <protection locked="0"/>
    </xf>
    <xf numFmtId="0" fontId="6" fillId="32" borderId="63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vertical="center"/>
    </xf>
    <xf numFmtId="0" fontId="6" fillId="0" borderId="58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66" xfId="0" applyFont="1" applyFill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0" fontId="6" fillId="34" borderId="47" xfId="0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vertical="center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56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left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vertical="center"/>
      <protection locked="0"/>
    </xf>
    <xf numFmtId="164" fontId="6" fillId="32" borderId="53" xfId="0" applyNumberFormat="1" applyFont="1" applyFill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left" vertical="center"/>
      <protection locked="0"/>
    </xf>
    <xf numFmtId="0" fontId="6" fillId="0" borderId="29" xfId="52" applyFont="1" applyFill="1" applyBorder="1" applyAlignment="1">
      <alignment horizontal="left" vertical="center"/>
      <protection/>
    </xf>
    <xf numFmtId="0" fontId="6" fillId="0" borderId="55" xfId="52" applyFont="1" applyFill="1" applyBorder="1" applyAlignment="1">
      <alignment horizontal="left" vertical="center"/>
      <protection/>
    </xf>
    <xf numFmtId="0" fontId="6" fillId="32" borderId="18" xfId="0" applyFont="1" applyFill="1" applyBorder="1" applyAlignment="1" applyProtection="1">
      <alignment horizontal="center" vertical="center"/>
      <protection locked="0"/>
    </xf>
    <xf numFmtId="0" fontId="6" fillId="32" borderId="29" xfId="52" applyFont="1" applyFill="1" applyBorder="1" applyAlignment="1">
      <alignment horizontal="left" vertical="center"/>
      <protection/>
    </xf>
    <xf numFmtId="0" fontId="6" fillId="32" borderId="55" xfId="52" applyFont="1" applyFill="1" applyBorder="1" applyAlignment="1">
      <alignment horizontal="left" vertical="center"/>
      <protection/>
    </xf>
    <xf numFmtId="0" fontId="6" fillId="0" borderId="26" xfId="0" applyFont="1" applyBorder="1" applyAlignment="1">
      <alignment vertical="center"/>
    </xf>
    <xf numFmtId="0" fontId="6" fillId="0" borderId="68" xfId="0" applyFont="1" applyFill="1" applyBorder="1" applyAlignment="1" applyProtection="1">
      <alignment vertical="center"/>
      <protection locked="0"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55" xfId="0" applyFont="1" applyBorder="1" applyAlignment="1">
      <alignment vertical="center"/>
    </xf>
    <xf numFmtId="0" fontId="6" fillId="0" borderId="70" xfId="0" applyFont="1" applyFill="1" applyBorder="1" applyAlignment="1" applyProtection="1">
      <alignment horizontal="left" vertical="center"/>
      <protection locked="0"/>
    </xf>
    <xf numFmtId="0" fontId="6" fillId="0" borderId="29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164" fontId="5" fillId="33" borderId="10" xfId="0" applyNumberFormat="1" applyFont="1" applyFill="1" applyBorder="1" applyAlignment="1" applyProtection="1">
      <alignment vertical="center"/>
      <protection locked="0"/>
    </xf>
    <xf numFmtId="0" fontId="10" fillId="0" borderId="29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32" borderId="19" xfId="0" applyFont="1" applyFill="1" applyBorder="1" applyAlignment="1" applyProtection="1">
      <alignment vertical="center"/>
      <protection locked="0"/>
    </xf>
    <xf numFmtId="0" fontId="6" fillId="32" borderId="23" xfId="0" applyFont="1" applyFill="1" applyBorder="1" applyAlignment="1" applyProtection="1">
      <alignment vertical="center"/>
      <protection locked="0"/>
    </xf>
    <xf numFmtId="0" fontId="6" fillId="32" borderId="72" xfId="0" applyFont="1" applyFill="1" applyBorder="1" applyAlignment="1" applyProtection="1">
      <alignment horizontal="center" vertical="center"/>
      <protection locked="0"/>
    </xf>
    <xf numFmtId="0" fontId="6" fillId="32" borderId="73" xfId="0" applyFont="1" applyFill="1" applyBorder="1" applyAlignment="1" applyProtection="1">
      <alignment horizontal="center" vertical="center"/>
      <protection locked="0"/>
    </xf>
    <xf numFmtId="0" fontId="6" fillId="32" borderId="74" xfId="0" applyFont="1" applyFill="1" applyBorder="1" applyAlignment="1" applyProtection="1">
      <alignment horizontal="center" vertical="center"/>
      <protection locked="0"/>
    </xf>
    <xf numFmtId="0" fontId="6" fillId="32" borderId="31" xfId="0" applyFont="1" applyFill="1" applyBorder="1" applyAlignment="1" applyProtection="1">
      <alignment horizontal="center" vertical="center"/>
      <protection locked="0"/>
    </xf>
    <xf numFmtId="0" fontId="6" fillId="32" borderId="29" xfId="0" applyFont="1" applyFill="1" applyBorder="1" applyAlignment="1" applyProtection="1">
      <alignment vertical="center"/>
      <protection locked="0"/>
    </xf>
    <xf numFmtId="0" fontId="6" fillId="32" borderId="30" xfId="0" applyFont="1" applyFill="1" applyBorder="1" applyAlignment="1" applyProtection="1">
      <alignment vertical="center"/>
      <protection locked="0"/>
    </xf>
    <xf numFmtId="0" fontId="6" fillId="32" borderId="53" xfId="0" applyFont="1" applyFill="1" applyBorder="1" applyAlignment="1" applyProtection="1">
      <alignment horizontal="center" vertical="center"/>
      <protection locked="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6" fillId="32" borderId="32" xfId="0" applyFont="1" applyFill="1" applyBorder="1" applyAlignment="1" applyProtection="1">
      <alignment horizontal="center" vertical="center"/>
      <protection locked="0"/>
    </xf>
    <xf numFmtId="0" fontId="6" fillId="32" borderId="3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2" borderId="10" xfId="0" applyFont="1" applyFill="1" applyBorder="1" applyAlignment="1">
      <alignment vertical="center"/>
    </xf>
    <xf numFmtId="0" fontId="21" fillId="32" borderId="10" xfId="0" applyFont="1" applyFill="1" applyBorder="1" applyAlignment="1">
      <alignment vertical="center"/>
    </xf>
    <xf numFmtId="0" fontId="21" fillId="32" borderId="10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vertical="center"/>
    </xf>
    <xf numFmtId="0" fontId="27" fillId="32" borderId="10" xfId="0" applyFont="1" applyFill="1" applyBorder="1" applyAlignment="1" applyProtection="1">
      <alignment vertical="center"/>
      <protection locked="0"/>
    </xf>
    <xf numFmtId="0" fontId="20" fillId="32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 applyProtection="1">
      <alignment vertical="center"/>
      <protection locked="0"/>
    </xf>
    <xf numFmtId="0" fontId="27" fillId="34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32" borderId="10" xfId="0" applyFont="1" applyFill="1" applyBorder="1" applyAlignment="1">
      <alignment vertical="center"/>
    </xf>
    <xf numFmtId="0" fontId="27" fillId="0" borderId="10" xfId="52" applyFont="1" applyFill="1" applyBorder="1" applyAlignment="1">
      <alignment vertical="center" wrapText="1"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30" fillId="32" borderId="10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 wrapText="1"/>
    </xf>
    <xf numFmtId="0" fontId="27" fillId="32" borderId="10" xfId="0" applyFont="1" applyFill="1" applyBorder="1" applyAlignment="1" applyProtection="1">
      <alignment horizontal="center" vertical="center"/>
      <protection locked="0"/>
    </xf>
    <xf numFmtId="0" fontId="27" fillId="34" borderId="10" xfId="0" applyFont="1" applyFill="1" applyBorder="1" applyAlignment="1" applyProtection="1">
      <alignment horizontal="center" vertical="center"/>
      <protection locked="0"/>
    </xf>
    <xf numFmtId="0" fontId="27" fillId="32" borderId="10" xfId="52" applyFont="1" applyFill="1" applyBorder="1" applyAlignment="1">
      <alignment vertical="center"/>
      <protection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0" xfId="0" applyFont="1" applyBorder="1" applyAlignment="1">
      <alignment horizontal="center" vertical="center"/>
    </xf>
    <xf numFmtId="0" fontId="27" fillId="0" borderId="10" xfId="52" applyFont="1" applyFill="1" applyBorder="1" applyAlignment="1">
      <alignment vertical="center"/>
      <protection/>
    </xf>
    <xf numFmtId="0" fontId="21" fillId="32" borderId="10" xfId="0" applyFont="1" applyFill="1" applyBorder="1" applyAlignment="1">
      <alignment horizontal="left" vertical="center"/>
    </xf>
    <xf numFmtId="0" fontId="20" fillId="32" borderId="10" xfId="0" applyFont="1" applyFill="1" applyBorder="1" applyAlignment="1" applyProtection="1">
      <alignment vertical="center"/>
      <protection locked="0"/>
    </xf>
    <xf numFmtId="0" fontId="32" fillId="32" borderId="10" xfId="52" applyFont="1" applyFill="1" applyBorder="1" applyAlignment="1">
      <alignment vertical="center"/>
      <protection/>
    </xf>
    <xf numFmtId="0" fontId="21" fillId="0" borderId="10" xfId="0" applyFont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33" fillId="32" borderId="10" xfId="0" applyFont="1" applyFill="1" applyBorder="1" applyAlignment="1">
      <alignment vertical="center"/>
    </xf>
    <xf numFmtId="0" fontId="28" fillId="32" borderId="10" xfId="0" applyFont="1" applyFill="1" applyBorder="1" applyAlignment="1">
      <alignment vertical="center"/>
    </xf>
    <xf numFmtId="0" fontId="32" fillId="32" borderId="10" xfId="52" applyFont="1" applyFill="1" applyBorder="1" applyAlignment="1">
      <alignment horizontal="left" vertical="center" wrapText="1"/>
      <protection/>
    </xf>
    <xf numFmtId="0" fontId="20" fillId="32" borderId="10" xfId="0" applyFont="1" applyFill="1" applyBorder="1" applyAlignment="1">
      <alignment vertical="center"/>
    </xf>
    <xf numFmtId="0" fontId="32" fillId="32" borderId="10" xfId="52" applyFont="1" applyFill="1" applyBorder="1" applyAlignment="1">
      <alignment horizontal="left" vertical="center"/>
      <protection/>
    </xf>
    <xf numFmtId="0" fontId="34" fillId="32" borderId="10" xfId="0" applyFont="1" applyFill="1" applyBorder="1" applyAlignment="1">
      <alignment vertical="center"/>
    </xf>
    <xf numFmtId="0" fontId="6" fillId="36" borderId="30" xfId="0" applyFont="1" applyFill="1" applyBorder="1" applyAlignment="1" applyProtection="1">
      <alignment horizontal="center" vertical="center"/>
      <protection locked="0"/>
    </xf>
    <xf numFmtId="0" fontId="6" fillId="37" borderId="30" xfId="0" applyFont="1" applyFill="1" applyBorder="1" applyAlignment="1" applyProtection="1">
      <alignment horizontal="center" vertical="center"/>
      <protection locked="0"/>
    </xf>
    <xf numFmtId="0" fontId="27" fillId="36" borderId="10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Alignment="1">
      <alignment vertical="center"/>
    </xf>
    <xf numFmtId="0" fontId="5" fillId="38" borderId="0" xfId="0" applyFont="1" applyFill="1" applyAlignment="1">
      <alignment/>
    </xf>
    <xf numFmtId="0" fontId="35" fillId="0" borderId="10" xfId="0" applyFont="1" applyBorder="1" applyAlignment="1">
      <alignment horizontal="left" vertical="center"/>
    </xf>
    <xf numFmtId="0" fontId="36" fillId="32" borderId="10" xfId="0" applyFont="1" applyFill="1" applyBorder="1" applyAlignment="1">
      <alignment vertical="center"/>
    </xf>
    <xf numFmtId="0" fontId="32" fillId="32" borderId="10" xfId="0" applyFont="1" applyFill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3" fillId="32" borderId="10" xfId="0" applyFont="1" applyFill="1" applyBorder="1" applyAlignment="1">
      <alignment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3" fillId="0" borderId="29" xfId="0" applyFont="1" applyBorder="1" applyAlignment="1">
      <alignment horizontal="left"/>
    </xf>
    <xf numFmtId="0" fontId="43" fillId="0" borderId="75" xfId="0" applyFont="1" applyBorder="1" applyAlignment="1">
      <alignment horizontal="left"/>
    </xf>
    <xf numFmtId="0" fontId="43" fillId="0" borderId="76" xfId="0" applyFont="1" applyBorder="1" applyAlignment="1">
      <alignment horizontal="left"/>
    </xf>
    <xf numFmtId="0" fontId="40" fillId="32" borderId="77" xfId="0" applyFont="1" applyFill="1" applyBorder="1" applyAlignment="1">
      <alignment/>
    </xf>
    <xf numFmtId="0" fontId="45" fillId="32" borderId="78" xfId="0" applyFont="1" applyFill="1" applyBorder="1" applyAlignment="1">
      <alignment/>
    </xf>
    <xf numFmtId="0" fontId="40" fillId="39" borderId="57" xfId="0" applyFont="1" applyFill="1" applyBorder="1" applyAlignment="1">
      <alignment horizontal="center" vertical="center"/>
    </xf>
    <xf numFmtId="0" fontId="40" fillId="39" borderId="54" xfId="0" applyFont="1" applyFill="1" applyBorder="1" applyAlignment="1">
      <alignment horizontal="center" vertical="center"/>
    </xf>
    <xf numFmtId="0" fontId="40" fillId="39" borderId="63" xfId="0" applyFont="1" applyFill="1" applyBorder="1" applyAlignment="1">
      <alignment horizontal="center" vertical="center"/>
    </xf>
    <xf numFmtId="0" fontId="40" fillId="39" borderId="62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26" xfId="0" applyFont="1" applyBorder="1" applyAlignment="1">
      <alignment horizontal="center" vertical="center"/>
    </xf>
    <xf numFmtId="9" fontId="41" fillId="0" borderId="26" xfId="55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9" fontId="41" fillId="0" borderId="29" xfId="55" applyFont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9" fontId="41" fillId="0" borderId="32" xfId="55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9" fontId="89" fillId="0" borderId="29" xfId="55" applyFont="1" applyBorder="1" applyAlignment="1">
      <alignment horizontal="center" vertical="center"/>
    </xf>
    <xf numFmtId="0" fontId="89" fillId="32" borderId="10" xfId="0" applyFont="1" applyFill="1" applyBorder="1" applyAlignment="1">
      <alignment horizontal="center" vertical="center"/>
    </xf>
    <xf numFmtId="0" fontId="89" fillId="0" borderId="30" xfId="0" applyFont="1" applyBorder="1" applyAlignment="1">
      <alignment horizontal="center" vertical="center"/>
    </xf>
    <xf numFmtId="9" fontId="89" fillId="0" borderId="32" xfId="55" applyFont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89" fillId="0" borderId="79" xfId="0" applyFont="1" applyBorder="1" applyAlignment="1">
      <alignment horizontal="center" vertical="center"/>
    </xf>
    <xf numFmtId="0" fontId="89" fillId="0" borderId="80" xfId="0" applyFont="1" applyBorder="1" applyAlignment="1">
      <alignment horizontal="center" vertical="center"/>
    </xf>
    <xf numFmtId="0" fontId="89" fillId="32" borderId="79" xfId="0" applyFont="1" applyFill="1" applyBorder="1" applyAlignment="1">
      <alignment horizontal="center" vertical="center"/>
    </xf>
    <xf numFmtId="0" fontId="89" fillId="0" borderId="81" xfId="0" applyFont="1" applyBorder="1" applyAlignment="1">
      <alignment horizontal="center" vertical="center"/>
    </xf>
    <xf numFmtId="9" fontId="89" fillId="0" borderId="10" xfId="55" applyFont="1" applyBorder="1" applyAlignment="1">
      <alignment vertical="center"/>
    </xf>
    <xf numFmtId="0" fontId="89" fillId="32" borderId="10" xfId="0" applyFont="1" applyFill="1" applyBorder="1" applyAlignment="1">
      <alignment vertical="center" wrapText="1"/>
    </xf>
    <xf numFmtId="0" fontId="89" fillId="0" borderId="10" xfId="0" applyFont="1" applyBorder="1" applyAlignment="1">
      <alignment vertical="center"/>
    </xf>
    <xf numFmtId="9" fontId="89" fillId="0" borderId="32" xfId="55" applyFont="1" applyBorder="1" applyAlignment="1">
      <alignment vertical="center"/>
    </xf>
    <xf numFmtId="0" fontId="89" fillId="39" borderId="82" xfId="0" applyFont="1" applyFill="1" applyBorder="1" applyAlignment="1">
      <alignment horizontal="center" vertical="center"/>
    </xf>
    <xf numFmtId="0" fontId="89" fillId="39" borderId="75" xfId="0" applyFont="1" applyFill="1" applyBorder="1" applyAlignment="1">
      <alignment horizontal="center" vertical="center"/>
    </xf>
    <xf numFmtId="0" fontId="89" fillId="39" borderId="76" xfId="0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89" fillId="39" borderId="11" xfId="0" applyFont="1" applyFill="1" applyBorder="1" applyAlignment="1">
      <alignment vertical="center"/>
    </xf>
    <xf numFmtId="0" fontId="89" fillId="39" borderId="0" xfId="0" applyFont="1" applyFill="1" applyBorder="1" applyAlignment="1">
      <alignment vertical="center"/>
    </xf>
    <xf numFmtId="0" fontId="89" fillId="39" borderId="12" xfId="0" applyFont="1" applyFill="1" applyBorder="1" applyAlignment="1">
      <alignment vertical="center"/>
    </xf>
    <xf numFmtId="9" fontId="89" fillId="0" borderId="10" xfId="0" applyNumberFormat="1" applyFont="1" applyBorder="1" applyAlignment="1">
      <alignment horizontal="center" vertical="center"/>
    </xf>
    <xf numFmtId="0" fontId="89" fillId="39" borderId="10" xfId="0" applyFont="1" applyFill="1" applyBorder="1" applyAlignment="1">
      <alignment vertical="center"/>
    </xf>
    <xf numFmtId="9" fontId="89" fillId="0" borderId="76" xfId="55" applyFont="1" applyBorder="1" applyAlignment="1">
      <alignment vertical="center"/>
    </xf>
    <xf numFmtId="0" fontId="90" fillId="0" borderId="29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39" borderId="10" xfId="0" applyFont="1" applyFill="1" applyBorder="1" applyAlignment="1">
      <alignment horizontal="center" vertical="center" wrapText="1"/>
    </xf>
    <xf numFmtId="0" fontId="90" fillId="0" borderId="76" xfId="0" applyFont="1" applyFill="1" applyBorder="1" applyAlignment="1">
      <alignment horizontal="center" vertical="center" wrapText="1"/>
    </xf>
    <xf numFmtId="0" fontId="90" fillId="39" borderId="44" xfId="0" applyFont="1" applyFill="1" applyBorder="1" applyAlignment="1">
      <alignment horizontal="center" vertical="center" wrapText="1"/>
    </xf>
    <xf numFmtId="0" fontId="90" fillId="39" borderId="15" xfId="0" applyFont="1" applyFill="1" applyBorder="1" applyAlignment="1">
      <alignment horizontal="center" vertical="center" wrapText="1"/>
    </xf>
    <xf numFmtId="0" fontId="90" fillId="39" borderId="45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left" vertical="top" wrapText="1"/>
    </xf>
    <xf numFmtId="0" fontId="45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wrapText="1"/>
    </xf>
    <xf numFmtId="0" fontId="40" fillId="0" borderId="0" xfId="0" applyFont="1" applyBorder="1" applyAlignment="1">
      <alignment horizontal="left" vertical="center"/>
    </xf>
    <xf numFmtId="9" fontId="41" fillId="0" borderId="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9" fontId="89" fillId="0" borderId="0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0" borderId="84" xfId="0" applyFont="1" applyBorder="1" applyAlignment="1" applyProtection="1">
      <alignment horizontal="left" vertical="center"/>
      <protection locked="0"/>
    </xf>
    <xf numFmtId="0" fontId="11" fillId="35" borderId="85" xfId="0" applyFont="1" applyFill="1" applyBorder="1" applyAlignment="1" applyProtection="1">
      <alignment horizontal="right" vertical="center"/>
      <protection locked="0"/>
    </xf>
    <xf numFmtId="0" fontId="11" fillId="35" borderId="86" xfId="0" applyFont="1" applyFill="1" applyBorder="1" applyAlignment="1" applyProtection="1">
      <alignment horizontal="right" vertical="center"/>
      <protection locked="0"/>
    </xf>
    <xf numFmtId="0" fontId="11" fillId="35" borderId="87" xfId="0" applyFont="1" applyFill="1" applyBorder="1" applyAlignment="1" applyProtection="1">
      <alignment horizontal="right" vertical="center"/>
      <protection locked="0"/>
    </xf>
    <xf numFmtId="0" fontId="11" fillId="35" borderId="44" xfId="0" applyFont="1" applyFill="1" applyBorder="1" applyAlignment="1" applyProtection="1">
      <alignment horizontal="right" vertical="center"/>
      <protection locked="0"/>
    </xf>
    <xf numFmtId="0" fontId="11" fillId="35" borderId="15" xfId="0" applyFont="1" applyFill="1" applyBorder="1" applyAlignment="1" applyProtection="1">
      <alignment horizontal="right" vertical="center"/>
      <protection locked="0"/>
    </xf>
    <xf numFmtId="0" fontId="11" fillId="35" borderId="83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33" borderId="49" xfId="0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9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 textRotation="90" wrapText="1"/>
      <protection locked="0"/>
    </xf>
    <xf numFmtId="0" fontId="3" fillId="0" borderId="92" xfId="0" applyFont="1" applyBorder="1" applyAlignment="1" applyProtection="1">
      <alignment horizontal="center" vertical="center" textRotation="90" wrapText="1"/>
      <protection locked="0"/>
    </xf>
    <xf numFmtId="0" fontId="3" fillId="0" borderId="93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 vertical="center"/>
      <protection locked="0"/>
    </xf>
    <xf numFmtId="0" fontId="3" fillId="35" borderId="94" xfId="0" applyFont="1" applyFill="1" applyBorder="1" applyAlignment="1" applyProtection="1">
      <alignment horizontal="center" vertical="center"/>
      <protection locked="0"/>
    </xf>
    <xf numFmtId="0" fontId="3" fillId="35" borderId="95" xfId="0" applyFont="1" applyFill="1" applyBorder="1" applyAlignment="1" applyProtection="1">
      <alignment horizontal="center" vertical="center"/>
      <protection locked="0"/>
    </xf>
    <xf numFmtId="0" fontId="3" fillId="35" borderId="96" xfId="0" applyFont="1" applyFill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97" xfId="0" applyFont="1" applyBorder="1" applyAlignment="1" applyProtection="1">
      <alignment horizontal="center" vertical="center" wrapText="1"/>
      <protection locked="0"/>
    </xf>
    <xf numFmtId="0" fontId="11" fillId="35" borderId="98" xfId="0" applyFont="1" applyFill="1" applyBorder="1" applyAlignment="1" applyProtection="1">
      <alignment horizontal="center" vertical="center"/>
      <protection locked="0"/>
    </xf>
    <xf numFmtId="0" fontId="3" fillId="0" borderId="97" xfId="0" applyFont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99" xfId="0" applyFont="1" applyBorder="1" applyAlignment="1" applyProtection="1">
      <alignment horizontal="center" vertical="center"/>
      <protection locked="0"/>
    </xf>
    <xf numFmtId="0" fontId="11" fillId="35" borderId="100" xfId="0" applyFont="1" applyFill="1" applyBorder="1" applyAlignment="1" applyProtection="1">
      <alignment horizontal="center" vertical="center"/>
      <protection locked="0"/>
    </xf>
    <xf numFmtId="0" fontId="3" fillId="0" borderId="9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101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102" xfId="0" applyFont="1" applyBorder="1" applyAlignment="1" applyProtection="1">
      <alignment horizontal="center" vertical="center" wrapText="1"/>
      <protection locked="0"/>
    </xf>
    <xf numFmtId="0" fontId="11" fillId="35" borderId="103" xfId="0" applyFont="1" applyFill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104" xfId="0" applyFont="1" applyBorder="1" applyAlignment="1" applyProtection="1">
      <alignment horizontal="center" vertical="center"/>
      <protection locked="0"/>
    </xf>
    <xf numFmtId="0" fontId="3" fillId="0" borderId="105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99" xfId="0" applyFont="1" applyBorder="1" applyAlignment="1" applyProtection="1">
      <alignment horizontal="center" vertical="center" wrapText="1"/>
      <protection locked="0"/>
    </xf>
    <xf numFmtId="0" fontId="37" fillId="0" borderId="48" xfId="0" applyFont="1" applyBorder="1" applyAlignment="1" applyProtection="1">
      <alignment horizontal="center" vertical="center"/>
      <protection locked="0"/>
    </xf>
    <xf numFmtId="0" fontId="37" fillId="0" borderId="49" xfId="0" applyFont="1" applyBorder="1" applyAlignment="1" applyProtection="1">
      <alignment horizontal="center" vertical="center"/>
      <protection locked="0"/>
    </xf>
    <xf numFmtId="0" fontId="37" fillId="0" borderId="106" xfId="0" applyFont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3" fillId="0" borderId="107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08" xfId="0" applyFont="1" applyBorder="1" applyAlignment="1" applyProtection="1">
      <alignment horizontal="center" vertical="center"/>
      <protection locked="0"/>
    </xf>
    <xf numFmtId="0" fontId="3" fillId="0" borderId="109" xfId="0" applyFont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horizontal="center" vertical="center"/>
      <protection locked="0"/>
    </xf>
    <xf numFmtId="0" fontId="8" fillId="33" borderId="50" xfId="0" applyFont="1" applyFill="1" applyBorder="1" applyAlignment="1" applyProtection="1">
      <alignment horizontal="center" vertical="center"/>
      <protection locked="0"/>
    </xf>
    <xf numFmtId="0" fontId="11" fillId="0" borderId="110" xfId="0" applyFont="1" applyBorder="1" applyAlignment="1" applyProtection="1">
      <alignment horizontal="center" vertical="center"/>
      <protection locked="0"/>
    </xf>
    <xf numFmtId="0" fontId="11" fillId="0" borderId="111" xfId="0" applyFont="1" applyBorder="1" applyAlignment="1" applyProtection="1">
      <alignment horizontal="center" vertical="center"/>
      <protection locked="0"/>
    </xf>
    <xf numFmtId="0" fontId="11" fillId="0" borderId="112" xfId="0" applyFont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11" fillId="35" borderId="99" xfId="0" applyFont="1" applyFill="1" applyBorder="1" applyAlignment="1" applyProtection="1">
      <alignment horizontal="center" vertical="center"/>
      <protection locked="0"/>
    </xf>
    <xf numFmtId="0" fontId="11" fillId="35" borderId="97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164" fontId="11" fillId="0" borderId="65" xfId="0" applyNumberFormat="1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11" fillId="35" borderId="113" xfId="0" applyFont="1" applyFill="1" applyBorder="1" applyAlignment="1" applyProtection="1">
      <alignment horizontal="center" vertical="center"/>
      <protection locked="0"/>
    </xf>
    <xf numFmtId="0" fontId="11" fillId="35" borderId="114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108" xfId="0" applyFont="1" applyBorder="1" applyAlignment="1" applyProtection="1">
      <alignment horizontal="center" vertical="center"/>
      <protection locked="0"/>
    </xf>
    <xf numFmtId="0" fontId="11" fillId="0" borderId="109" xfId="0" applyFont="1" applyBorder="1" applyAlignment="1" applyProtection="1">
      <alignment horizontal="center" vertical="center"/>
      <protection locked="0"/>
    </xf>
    <xf numFmtId="0" fontId="11" fillId="0" borderId="115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111" xfId="0" applyFont="1" applyBorder="1" applyAlignment="1" applyProtection="1">
      <alignment horizontal="center" vertical="center"/>
      <protection locked="0"/>
    </xf>
    <xf numFmtId="0" fontId="3" fillId="0" borderId="112" xfId="0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 vertical="center"/>
      <protection locked="0"/>
    </xf>
    <xf numFmtId="0" fontId="3" fillId="0" borderId="95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164" fontId="11" fillId="0" borderId="66" xfId="0" applyNumberFormat="1" applyFont="1" applyBorder="1" applyAlignment="1" applyProtection="1">
      <alignment horizontal="center" vertical="center"/>
      <protection locked="0"/>
    </xf>
    <xf numFmtId="0" fontId="11" fillId="0" borderId="9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64" fontId="11" fillId="0" borderId="89" xfId="0" applyNumberFormat="1" applyFont="1" applyBorder="1" applyAlignment="1" applyProtection="1">
      <alignment horizontal="center" vertical="center"/>
      <protection locked="0"/>
    </xf>
    <xf numFmtId="0" fontId="11" fillId="0" borderId="91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 wrapText="1"/>
      <protection locked="0"/>
    </xf>
    <xf numFmtId="0" fontId="11" fillId="0" borderId="107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04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05" xfId="0" applyFont="1" applyBorder="1" applyAlignment="1" applyProtection="1">
      <alignment horizontal="center" vertical="center"/>
      <protection locked="0"/>
    </xf>
    <xf numFmtId="164" fontId="11" fillId="0" borderId="116" xfId="0" applyNumberFormat="1" applyFont="1" applyBorder="1" applyAlignment="1" applyProtection="1">
      <alignment horizontal="center" vertical="center"/>
      <protection locked="0"/>
    </xf>
    <xf numFmtId="0" fontId="11" fillId="0" borderId="114" xfId="0" applyFont="1" applyBorder="1" applyAlignment="1" applyProtection="1">
      <alignment horizontal="center" vertical="center"/>
      <protection locked="0"/>
    </xf>
    <xf numFmtId="164" fontId="11" fillId="0" borderId="64" xfId="0" applyNumberFormat="1" applyFont="1" applyBorder="1" applyAlignment="1" applyProtection="1">
      <alignment horizontal="center" vertical="center"/>
      <protection locked="0"/>
    </xf>
    <xf numFmtId="0" fontId="11" fillId="0" borderId="93" xfId="0" applyFont="1" applyBorder="1" applyAlignment="1" applyProtection="1">
      <alignment horizontal="center" vertical="center"/>
      <protection locked="0"/>
    </xf>
    <xf numFmtId="0" fontId="8" fillId="33" borderId="117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73" xfId="0" applyFont="1" applyFill="1" applyBorder="1" applyAlignment="1" applyProtection="1">
      <alignment horizontal="center" vertical="center" wrapText="1"/>
      <protection locked="0"/>
    </xf>
    <xf numFmtId="0" fontId="3" fillId="0" borderId="99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13" fillId="0" borderId="107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45" xfId="0" applyFont="1" applyBorder="1" applyAlignment="1" applyProtection="1">
      <alignment horizontal="left" vertical="center"/>
      <protection locked="0"/>
    </xf>
    <xf numFmtId="164" fontId="11" fillId="0" borderId="67" xfId="0" applyNumberFormat="1" applyFont="1" applyBorder="1" applyAlignment="1" applyProtection="1">
      <alignment horizontal="center" vertical="center"/>
      <protection locked="0"/>
    </xf>
    <xf numFmtId="0" fontId="4" fillId="33" borderId="117" xfId="0" applyFont="1" applyFill="1" applyBorder="1" applyAlignment="1" applyProtection="1">
      <alignment horizontal="center" vertical="center"/>
      <protection locked="0"/>
    </xf>
    <xf numFmtId="0" fontId="11" fillId="0" borderId="116" xfId="0" applyFont="1" applyBorder="1" applyAlignment="1" applyProtection="1">
      <alignment horizontal="center" vertical="center"/>
      <protection locked="0"/>
    </xf>
    <xf numFmtId="0" fontId="11" fillId="35" borderId="93" xfId="0" applyFont="1" applyFill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12" fillId="0" borderId="89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9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91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3" fillId="0" borderId="97" xfId="0" applyFont="1" applyBorder="1" applyAlignment="1">
      <alignment vertical="center"/>
    </xf>
    <xf numFmtId="0" fontId="6" fillId="32" borderId="82" xfId="0" applyFont="1" applyFill="1" applyBorder="1" applyAlignment="1" applyProtection="1">
      <alignment horizontal="center" vertical="center"/>
      <protection locked="0"/>
    </xf>
    <xf numFmtId="0" fontId="6" fillId="32" borderId="75" xfId="0" applyFont="1" applyFill="1" applyBorder="1" applyAlignment="1" applyProtection="1">
      <alignment horizontal="center" vertical="center"/>
      <protection locked="0"/>
    </xf>
    <xf numFmtId="0" fontId="6" fillId="32" borderId="76" xfId="0" applyFont="1" applyFill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11" fillId="0" borderId="64" xfId="0" applyFont="1" applyBorder="1" applyAlignment="1" applyProtection="1">
      <alignment horizontal="center" vertical="center"/>
      <protection locked="0"/>
    </xf>
    <xf numFmtId="0" fontId="3" fillId="0" borderId="116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102" xfId="0" applyFont="1" applyBorder="1" applyAlignment="1" applyProtection="1">
      <alignment horizontal="center" vertical="center"/>
      <protection locked="0"/>
    </xf>
    <xf numFmtId="0" fontId="6" fillId="32" borderId="29" xfId="0" applyFont="1" applyFill="1" applyBorder="1" applyAlignment="1">
      <alignment horizontal="left" vertical="center" wrapText="1"/>
    </xf>
    <xf numFmtId="0" fontId="6" fillId="32" borderId="55" xfId="0" applyFont="1" applyFill="1" applyBorder="1" applyAlignment="1">
      <alignment horizontal="left" vertical="center" wrapText="1"/>
    </xf>
    <xf numFmtId="0" fontId="6" fillId="32" borderId="46" xfId="0" applyFont="1" applyFill="1" applyBorder="1" applyAlignment="1">
      <alignment horizontal="left" vertical="center" wrapText="1"/>
    </xf>
    <xf numFmtId="0" fontId="6" fillId="32" borderId="58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right" vertical="center"/>
    </xf>
    <xf numFmtId="0" fontId="21" fillId="3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top"/>
    </xf>
    <xf numFmtId="0" fontId="48" fillId="0" borderId="0" xfId="0" applyFont="1" applyAlignment="1">
      <alignment horizontal="left" vertical="top" wrapText="1"/>
    </xf>
    <xf numFmtId="0" fontId="90" fillId="0" borderId="82" xfId="0" applyFont="1" applyBorder="1" applyAlignment="1">
      <alignment horizontal="left" vertical="center"/>
    </xf>
    <xf numFmtId="0" fontId="90" fillId="0" borderId="75" xfId="0" applyFont="1" applyBorder="1" applyAlignment="1">
      <alignment horizontal="left" vertical="center"/>
    </xf>
    <xf numFmtId="0" fontId="90" fillId="0" borderId="30" xfId="0" applyFont="1" applyBorder="1" applyAlignment="1">
      <alignment horizontal="left" vertical="center"/>
    </xf>
    <xf numFmtId="9" fontId="89" fillId="0" borderId="10" xfId="0" applyNumberFormat="1" applyFont="1" applyBorder="1" applyAlignment="1">
      <alignment horizontal="center" vertical="center"/>
    </xf>
    <xf numFmtId="0" fontId="89" fillId="0" borderId="32" xfId="0" applyFont="1" applyBorder="1" applyAlignment="1">
      <alignment horizontal="center" vertical="center"/>
    </xf>
    <xf numFmtId="0" fontId="90" fillId="0" borderId="44" xfId="0" applyFont="1" applyBorder="1" applyAlignment="1">
      <alignment horizontal="left" vertical="center"/>
    </xf>
    <xf numFmtId="0" fontId="90" fillId="0" borderId="15" xfId="0" applyFont="1" applyBorder="1" applyAlignment="1">
      <alignment horizontal="left" vertical="center"/>
    </xf>
    <xf numFmtId="0" fontId="90" fillId="0" borderId="105" xfId="0" applyFont="1" applyBorder="1" applyAlignment="1">
      <alignment horizontal="left" vertical="center"/>
    </xf>
    <xf numFmtId="9" fontId="89" fillId="0" borderId="91" xfId="0" applyNumberFormat="1" applyFont="1" applyBorder="1" applyAlignment="1">
      <alignment horizontal="center" vertical="center"/>
    </xf>
    <xf numFmtId="0" fontId="89" fillId="0" borderId="45" xfId="0" applyFont="1" applyBorder="1" applyAlignment="1">
      <alignment horizontal="center" vertical="center"/>
    </xf>
    <xf numFmtId="0" fontId="90" fillId="0" borderId="31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 wrapText="1"/>
    </xf>
    <xf numFmtId="0" fontId="90" fillId="39" borderId="11" xfId="0" applyFont="1" applyFill="1" applyBorder="1" applyAlignment="1">
      <alignment horizontal="center" vertical="center" wrapText="1"/>
    </xf>
    <xf numFmtId="0" fontId="90" fillId="39" borderId="0" xfId="0" applyFont="1" applyFill="1" applyBorder="1" applyAlignment="1">
      <alignment horizontal="center" vertical="center" wrapText="1"/>
    </xf>
    <xf numFmtId="0" fontId="90" fillId="39" borderId="12" xfId="0" applyFont="1" applyFill="1" applyBorder="1" applyAlignment="1">
      <alignment horizontal="center" vertical="center" wrapText="1"/>
    </xf>
    <xf numFmtId="0" fontId="90" fillId="0" borderId="82" xfId="0" applyFont="1" applyBorder="1" applyAlignment="1">
      <alignment horizontal="left" vertical="center" wrapText="1"/>
    </xf>
    <xf numFmtId="0" fontId="90" fillId="0" borderId="75" xfId="0" applyFont="1" applyBorder="1" applyAlignment="1">
      <alignment horizontal="left" vertical="center" wrapText="1"/>
    </xf>
    <xf numFmtId="0" fontId="90" fillId="0" borderId="82" xfId="0" applyFont="1" applyFill="1" applyBorder="1" applyAlignment="1">
      <alignment horizontal="left" vertical="center" wrapText="1"/>
    </xf>
    <xf numFmtId="0" fontId="90" fillId="0" borderId="75" xfId="0" applyFont="1" applyFill="1" applyBorder="1" applyAlignment="1">
      <alignment horizontal="left" vertical="center" wrapText="1"/>
    </xf>
    <xf numFmtId="0" fontId="90" fillId="0" borderId="30" xfId="0" applyFont="1" applyFill="1" applyBorder="1" applyAlignment="1">
      <alignment horizontal="left" vertical="center" wrapText="1"/>
    </xf>
    <xf numFmtId="0" fontId="90" fillId="0" borderId="48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50" xfId="0" applyFont="1" applyBorder="1" applyAlignment="1">
      <alignment horizontal="center" vertical="center" wrapText="1"/>
    </xf>
    <xf numFmtId="0" fontId="90" fillId="0" borderId="30" xfId="0" applyFont="1" applyBorder="1" applyAlignment="1">
      <alignment horizontal="left" vertical="center" wrapText="1"/>
    </xf>
    <xf numFmtId="0" fontId="90" fillId="0" borderId="94" xfId="0" applyFont="1" applyBorder="1" applyAlignment="1">
      <alignment horizontal="left" vertical="center" wrapText="1"/>
    </xf>
    <xf numFmtId="0" fontId="90" fillId="0" borderId="95" xfId="0" applyFont="1" applyBorder="1" applyAlignment="1">
      <alignment horizontal="left" vertical="center" wrapText="1"/>
    </xf>
    <xf numFmtId="0" fontId="90" fillId="0" borderId="81" xfId="0" applyFont="1" applyBorder="1" applyAlignment="1">
      <alignment horizontal="left" vertical="center" wrapText="1"/>
    </xf>
    <xf numFmtId="0" fontId="90" fillId="39" borderId="28" xfId="0" applyFont="1" applyFill="1" applyBorder="1" applyAlignment="1">
      <alignment horizontal="center" vertical="center" wrapText="1"/>
    </xf>
    <xf numFmtId="0" fontId="90" fillId="39" borderId="51" xfId="0" applyFont="1" applyFill="1" applyBorder="1" applyAlignment="1">
      <alignment horizontal="center" vertical="center" wrapText="1"/>
    </xf>
    <xf numFmtId="0" fontId="90" fillId="39" borderId="118" xfId="0" applyFont="1" applyFill="1" applyBorder="1" applyAlignment="1">
      <alignment horizontal="center" vertical="center" wrapText="1"/>
    </xf>
    <xf numFmtId="0" fontId="40" fillId="0" borderId="52" xfId="0" applyFont="1" applyBorder="1" applyAlignment="1">
      <alignment horizontal="left" vertical="center" wrapText="1"/>
    </xf>
    <xf numFmtId="0" fontId="40" fillId="0" borderId="108" xfId="0" applyFont="1" applyBorder="1" applyAlignment="1">
      <alignment horizontal="left" vertical="center" wrapText="1"/>
    </xf>
    <xf numFmtId="0" fontId="40" fillId="0" borderId="47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89" fillId="0" borderId="29" xfId="0" applyFont="1" applyBorder="1" applyAlignment="1">
      <alignment horizontal="left" vertical="center" wrapText="1"/>
    </xf>
    <xf numFmtId="0" fontId="89" fillId="0" borderId="75" xfId="0" applyFont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44" fillId="39" borderId="17" xfId="0" applyFont="1" applyFill="1" applyBorder="1" applyAlignment="1">
      <alignment horizontal="center"/>
    </xf>
    <xf numFmtId="0" fontId="44" fillId="39" borderId="13" xfId="0" applyFont="1" applyFill="1" applyBorder="1" applyAlignment="1">
      <alignment horizontal="center"/>
    </xf>
    <xf numFmtId="0" fontId="44" fillId="39" borderId="119" xfId="0" applyFont="1" applyFill="1" applyBorder="1" applyAlignment="1">
      <alignment horizontal="center"/>
    </xf>
    <xf numFmtId="0" fontId="44" fillId="39" borderId="120" xfId="0" applyFont="1" applyFill="1" applyBorder="1" applyAlignment="1">
      <alignment horizontal="center"/>
    </xf>
    <xf numFmtId="0" fontId="40" fillId="39" borderId="52" xfId="0" applyFont="1" applyFill="1" applyBorder="1" applyAlignment="1">
      <alignment horizontal="center"/>
    </xf>
    <xf numFmtId="0" fontId="40" fillId="39" borderId="108" xfId="0" applyFont="1" applyFill="1" applyBorder="1" applyAlignment="1">
      <alignment horizontal="center"/>
    </xf>
    <xf numFmtId="0" fontId="40" fillId="39" borderId="109" xfId="0" applyFont="1" applyFill="1" applyBorder="1" applyAlignment="1">
      <alignment horizontal="center"/>
    </xf>
    <xf numFmtId="0" fontId="40" fillId="39" borderId="110" xfId="0" applyFont="1" applyFill="1" applyBorder="1" applyAlignment="1">
      <alignment horizontal="center" vertical="center"/>
    </xf>
    <xf numFmtId="0" fontId="40" fillId="39" borderId="111" xfId="0" applyFont="1" applyFill="1" applyBorder="1" applyAlignment="1">
      <alignment horizontal="center" vertical="center"/>
    </xf>
    <xf numFmtId="0" fontId="40" fillId="39" borderId="63" xfId="0" applyFont="1" applyFill="1" applyBorder="1" applyAlignment="1">
      <alignment horizontal="center" vertical="center"/>
    </xf>
    <xf numFmtId="0" fontId="40" fillId="39" borderId="44" xfId="0" applyFont="1" applyFill="1" applyBorder="1" applyAlignment="1">
      <alignment horizontal="center" vertical="center"/>
    </xf>
    <xf numFmtId="0" fontId="40" fillId="39" borderId="15" xfId="0" applyFont="1" applyFill="1" applyBorder="1" applyAlignment="1">
      <alignment horizontal="center" vertical="center"/>
    </xf>
    <xf numFmtId="0" fontId="40" fillId="39" borderId="105" xfId="0" applyFont="1" applyFill="1" applyBorder="1" applyAlignment="1">
      <alignment horizontal="center" vertical="center"/>
    </xf>
    <xf numFmtId="0" fontId="40" fillId="39" borderId="29" xfId="0" applyFont="1" applyFill="1" applyBorder="1" applyAlignment="1">
      <alignment horizontal="center" vertical="center"/>
    </xf>
    <xf numFmtId="0" fontId="40" fillId="39" borderId="75" xfId="0" applyFont="1" applyFill="1" applyBorder="1" applyAlignment="1">
      <alignment horizontal="center" vertical="center"/>
    </xf>
    <xf numFmtId="0" fontId="40" fillId="39" borderId="57" xfId="0" applyFont="1" applyFill="1" applyBorder="1" applyAlignment="1">
      <alignment horizontal="center" vertical="top" wrapText="1"/>
    </xf>
    <xf numFmtId="0" fontId="40" fillId="39" borderId="73" xfId="0" applyFont="1" applyFill="1" applyBorder="1" applyAlignment="1">
      <alignment horizontal="center" vertical="top" wrapText="1"/>
    </xf>
    <xf numFmtId="0" fontId="40" fillId="39" borderId="76" xfId="0" applyFont="1" applyFill="1" applyBorder="1" applyAlignment="1">
      <alignment horizontal="center" vertical="center"/>
    </xf>
    <xf numFmtId="0" fontId="42" fillId="39" borderId="82" xfId="0" applyFont="1" applyFill="1" applyBorder="1" applyAlignment="1">
      <alignment horizontal="left" vertical="center" wrapText="1"/>
    </xf>
    <xf numFmtId="0" fontId="42" fillId="39" borderId="75" xfId="0" applyFont="1" applyFill="1" applyBorder="1" applyAlignment="1">
      <alignment horizontal="left" vertical="center" wrapText="1"/>
    </xf>
    <xf numFmtId="0" fontId="42" fillId="39" borderId="30" xfId="0" applyFont="1" applyFill="1" applyBorder="1" applyAlignment="1">
      <alignment horizontal="left" vertical="center" wrapText="1"/>
    </xf>
    <xf numFmtId="0" fontId="42" fillId="39" borderId="82" xfId="0" applyFont="1" applyFill="1" applyBorder="1" applyAlignment="1">
      <alignment horizontal="left" vertical="top"/>
    </xf>
    <xf numFmtId="0" fontId="42" fillId="39" borderId="75" xfId="0" applyFont="1" applyFill="1" applyBorder="1" applyAlignment="1">
      <alignment horizontal="left" vertical="top"/>
    </xf>
    <xf numFmtId="0" fontId="42" fillId="39" borderId="30" xfId="0" applyFont="1" applyFill="1" applyBorder="1" applyAlignment="1">
      <alignment horizontal="left" vertical="top"/>
    </xf>
    <xf numFmtId="0" fontId="43" fillId="0" borderId="29" xfId="0" applyFont="1" applyBorder="1" applyAlignment="1">
      <alignment horizontal="left"/>
    </xf>
    <xf numFmtId="0" fontId="43" fillId="0" borderId="75" xfId="0" applyFont="1" applyBorder="1" applyAlignment="1">
      <alignment horizontal="left"/>
    </xf>
    <xf numFmtId="0" fontId="43" fillId="0" borderId="76" xfId="0" applyFont="1" applyBorder="1" applyAlignment="1">
      <alignment horizontal="left"/>
    </xf>
    <xf numFmtId="0" fontId="42" fillId="39" borderId="110" xfId="0" applyFont="1" applyFill="1" applyBorder="1" applyAlignment="1">
      <alignment horizontal="left" vertical="top"/>
    </xf>
    <xf numFmtId="0" fontId="42" fillId="39" borderId="111" xfId="0" applyFont="1" applyFill="1" applyBorder="1" applyAlignment="1">
      <alignment horizontal="left" vertical="top"/>
    </xf>
    <xf numFmtId="0" fontId="42" fillId="39" borderId="63" xfId="0" applyFont="1" applyFill="1" applyBorder="1" applyAlignment="1">
      <alignment horizontal="left" vertical="top"/>
    </xf>
    <xf numFmtId="0" fontId="43" fillId="0" borderId="54" xfId="0" applyFont="1" applyBorder="1" applyAlignment="1">
      <alignment horizontal="left"/>
    </xf>
    <xf numFmtId="0" fontId="43" fillId="0" borderId="111" xfId="0" applyFont="1" applyBorder="1" applyAlignment="1">
      <alignment horizontal="left"/>
    </xf>
    <xf numFmtId="0" fontId="43" fillId="0" borderId="112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39" borderId="52" xfId="0" applyFont="1" applyFill="1" applyBorder="1" applyAlignment="1">
      <alignment horizontal="left" vertical="center" wrapText="1"/>
    </xf>
    <xf numFmtId="0" fontId="42" fillId="39" borderId="108" xfId="0" applyFont="1" applyFill="1" applyBorder="1" applyAlignment="1">
      <alignment horizontal="left" vertical="center" wrapText="1"/>
    </xf>
    <xf numFmtId="0" fontId="42" fillId="39" borderId="47" xfId="0" applyFont="1" applyFill="1" applyBorder="1" applyAlignment="1">
      <alignment horizontal="left" vertical="center" wrapText="1"/>
    </xf>
    <xf numFmtId="0" fontId="43" fillId="0" borderId="46" xfId="0" applyFont="1" applyBorder="1" applyAlignment="1">
      <alignment horizontal="left"/>
    </xf>
    <xf numFmtId="0" fontId="43" fillId="0" borderId="108" xfId="0" applyFont="1" applyBorder="1" applyAlignment="1">
      <alignment horizontal="left"/>
    </xf>
    <xf numFmtId="0" fontId="43" fillId="0" borderId="109" xfId="0" applyFont="1" applyBorder="1" applyAlignment="1">
      <alignment horizontal="left"/>
    </xf>
    <xf numFmtId="0" fontId="42" fillId="39" borderId="82" xfId="0" applyFont="1" applyFill="1" applyBorder="1" applyAlignment="1">
      <alignment horizontal="left" vertical="center"/>
    </xf>
    <xf numFmtId="0" fontId="42" fillId="39" borderId="75" xfId="0" applyFont="1" applyFill="1" applyBorder="1" applyAlignment="1">
      <alignment horizontal="left" vertical="center"/>
    </xf>
    <xf numFmtId="0" fontId="42" fillId="39" borderId="30" xfId="0" applyFont="1" applyFill="1" applyBorder="1" applyAlignment="1">
      <alignment horizontal="left" vertical="center"/>
    </xf>
    <xf numFmtId="0" fontId="42" fillId="39" borderId="110" xfId="0" applyFont="1" applyFill="1" applyBorder="1" applyAlignment="1">
      <alignment horizontal="left" vertical="center"/>
    </xf>
    <xf numFmtId="0" fontId="42" fillId="39" borderId="111" xfId="0" applyFont="1" applyFill="1" applyBorder="1" applyAlignment="1">
      <alignment horizontal="left" vertical="center"/>
    </xf>
    <xf numFmtId="0" fontId="42" fillId="39" borderId="63" xfId="0" applyFont="1" applyFill="1" applyBorder="1" applyAlignment="1">
      <alignment horizontal="left" vertical="center"/>
    </xf>
    <xf numFmtId="0" fontId="42" fillId="39" borderId="28" xfId="0" applyFont="1" applyFill="1" applyBorder="1" applyAlignment="1">
      <alignment horizontal="left" vertical="center"/>
    </xf>
    <xf numFmtId="0" fontId="42" fillId="39" borderId="51" xfId="0" applyFont="1" applyFill="1" applyBorder="1" applyAlignment="1">
      <alignment horizontal="left" vertical="center"/>
    </xf>
    <xf numFmtId="0" fontId="42" fillId="39" borderId="23" xfId="0" applyFont="1" applyFill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28575</xdr:colOff>
      <xdr:row>281</xdr:row>
      <xdr:rowOff>9525</xdr:rowOff>
    </xdr:from>
    <xdr:to>
      <xdr:col>33</xdr:col>
      <xdr:colOff>104775</xdr:colOff>
      <xdr:row>281</xdr:row>
      <xdr:rowOff>9525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20812125" y="6418897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33</xdr:col>
      <xdr:colOff>28575</xdr:colOff>
      <xdr:row>281</xdr:row>
      <xdr:rowOff>9525</xdr:rowOff>
    </xdr:from>
    <xdr:to>
      <xdr:col>33</xdr:col>
      <xdr:colOff>104775</xdr:colOff>
      <xdr:row>281</xdr:row>
      <xdr:rowOff>9525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0812125" y="6418897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33</xdr:col>
      <xdr:colOff>28575</xdr:colOff>
      <xdr:row>281</xdr:row>
      <xdr:rowOff>9525</xdr:rowOff>
    </xdr:from>
    <xdr:to>
      <xdr:col>33</xdr:col>
      <xdr:colOff>104775</xdr:colOff>
      <xdr:row>281</xdr:row>
      <xdr:rowOff>9525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0812125" y="64188975"/>
          <a:ext cx="85725" cy="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2004" rIns="27432" bIns="0"/>
        <a:p>
          <a:pPr algn="r">
            <a:defRPr/>
          </a:pPr>
          <a:r>
            <a:rPr lang="en-US" cap="none" sz="1400" b="1" i="0" u="none" baseline="30000">
              <a:solidFill>
                <a:srgbClr val="000000"/>
              </a:solidFill>
              <a:latin typeface="Arial CE"/>
              <a:ea typeface="Arial CE"/>
              <a:cs typeface="Arial CE"/>
            </a:rPr>
            <a:t>*</a:t>
          </a:r>
        </a:p>
      </xdr:txBody>
    </xdr:sp>
    <xdr:clientData/>
  </xdr:twoCellAnchor>
  <xdr:twoCellAnchor>
    <xdr:from>
      <xdr:col>0</xdr:col>
      <xdr:colOff>104775</xdr:colOff>
      <xdr:row>3</xdr:row>
      <xdr:rowOff>57150</xdr:rowOff>
    </xdr:from>
    <xdr:to>
      <xdr:col>1</xdr:col>
      <xdr:colOff>171450</xdr:colOff>
      <xdr:row>4</xdr:row>
      <xdr:rowOff>190500</xdr:rowOff>
    </xdr:to>
    <xdr:pic>
      <xdr:nvPicPr>
        <xdr:cNvPr id="4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85800"/>
          <a:ext cx="409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51</xdr:row>
      <xdr:rowOff>57150</xdr:rowOff>
    </xdr:from>
    <xdr:to>
      <xdr:col>1</xdr:col>
      <xdr:colOff>171450</xdr:colOff>
      <xdr:row>52</xdr:row>
      <xdr:rowOff>190500</xdr:rowOff>
    </xdr:to>
    <xdr:pic>
      <xdr:nvPicPr>
        <xdr:cNvPr id="5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658600"/>
          <a:ext cx="409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102</xdr:row>
      <xdr:rowOff>57150</xdr:rowOff>
    </xdr:from>
    <xdr:to>
      <xdr:col>1</xdr:col>
      <xdr:colOff>171450</xdr:colOff>
      <xdr:row>103</xdr:row>
      <xdr:rowOff>190500</xdr:rowOff>
    </xdr:to>
    <xdr:pic>
      <xdr:nvPicPr>
        <xdr:cNvPr id="6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317200"/>
          <a:ext cx="409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173</xdr:row>
      <xdr:rowOff>57150</xdr:rowOff>
    </xdr:from>
    <xdr:to>
      <xdr:col>1</xdr:col>
      <xdr:colOff>171450</xdr:colOff>
      <xdr:row>174</xdr:row>
      <xdr:rowOff>190500</xdr:rowOff>
    </xdr:to>
    <xdr:pic>
      <xdr:nvPicPr>
        <xdr:cNvPr id="7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9547800"/>
          <a:ext cx="409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229</xdr:row>
      <xdr:rowOff>57150</xdr:rowOff>
    </xdr:from>
    <xdr:to>
      <xdr:col>1</xdr:col>
      <xdr:colOff>171450</xdr:colOff>
      <xdr:row>230</xdr:row>
      <xdr:rowOff>190500</xdr:rowOff>
    </xdr:to>
    <xdr:pic>
      <xdr:nvPicPr>
        <xdr:cNvPr id="8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2349400"/>
          <a:ext cx="409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3810000</xdr:colOff>
      <xdr:row>0</xdr:row>
      <xdr:rowOff>76200</xdr:rowOff>
    </xdr:from>
    <xdr:to>
      <xdr:col>1</xdr:col>
      <xdr:colOff>4105275</xdr:colOff>
      <xdr:row>1</xdr:row>
      <xdr:rowOff>76200</xdr:rowOff>
    </xdr:to>
    <xdr:pic>
      <xdr:nvPicPr>
        <xdr:cNvPr id="1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6200"/>
          <a:ext cx="2952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3810000</xdr:colOff>
      <xdr:row>0</xdr:row>
      <xdr:rowOff>76200</xdr:rowOff>
    </xdr:from>
    <xdr:to>
      <xdr:col>1</xdr:col>
      <xdr:colOff>4086225</xdr:colOff>
      <xdr:row>1</xdr:row>
      <xdr:rowOff>76200</xdr:rowOff>
    </xdr:to>
    <xdr:pic>
      <xdr:nvPicPr>
        <xdr:cNvPr id="2" name="Obraz 1" descr="D:\4. Uczelnia\07. Zespół ds Promocji Wydzialu\Nowe logo Wydziały\Logo_WIM_Wersja ostatecz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62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2:AR296"/>
  <sheetViews>
    <sheetView tabSelected="1" zoomScale="60" zoomScaleNormal="60" zoomScalePageLayoutView="0" workbookViewId="0" topLeftCell="A1">
      <selection activeCell="B256" sqref="B256"/>
    </sheetView>
  </sheetViews>
  <sheetFormatPr defaultColWidth="9.125" defaultRowHeight="12.75"/>
  <cols>
    <col min="1" max="1" width="4.50390625" style="7" customWidth="1"/>
    <col min="2" max="2" width="9.125" style="7" customWidth="1"/>
    <col min="3" max="3" width="70.50390625" style="7" customWidth="1"/>
    <col min="4" max="6" width="7.625" style="7" customWidth="1"/>
    <col min="7" max="7" width="8.50390625" style="7" customWidth="1"/>
    <col min="8" max="11" width="8.375" style="7" customWidth="1"/>
    <col min="12" max="39" width="5.625" style="7" customWidth="1"/>
    <col min="40" max="16384" width="9.125" style="7" customWidth="1"/>
  </cols>
  <sheetData>
    <row r="1" ht="13.5" thickBot="1"/>
    <row r="2" spans="1:39" ht="18" customHeight="1">
      <c r="A2" s="443" t="s">
        <v>277</v>
      </c>
      <c r="B2" s="444"/>
      <c r="C2" s="445"/>
      <c r="D2" s="514" t="s">
        <v>230</v>
      </c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6"/>
      <c r="AB2" s="461" t="s">
        <v>0</v>
      </c>
      <c r="AC2" s="462"/>
      <c r="AD2" s="462"/>
      <c r="AE2" s="462"/>
      <c r="AF2" s="462"/>
      <c r="AG2" s="462"/>
      <c r="AH2" s="462"/>
      <c r="AI2" s="462"/>
      <c r="AJ2" s="462"/>
      <c r="AK2" s="462"/>
      <c r="AL2" s="462"/>
      <c r="AM2" s="463"/>
    </row>
    <row r="3" spans="1:39" ht="18" customHeight="1">
      <c r="A3" s="408"/>
      <c r="B3" s="409"/>
      <c r="C3" s="410"/>
      <c r="D3" s="517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9"/>
      <c r="AB3" s="306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307"/>
    </row>
    <row r="4" spans="1:39" ht="18" customHeight="1">
      <c r="A4" s="389" t="s">
        <v>136</v>
      </c>
      <c r="B4" s="390"/>
      <c r="C4" s="391"/>
      <c r="D4" s="517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9"/>
      <c r="AB4" s="8"/>
      <c r="AC4" s="9"/>
      <c r="AD4" s="9"/>
      <c r="AE4" s="9"/>
      <c r="AF4" s="9"/>
      <c r="AG4" s="9"/>
      <c r="AH4" s="9"/>
      <c r="AI4" s="9"/>
      <c r="AJ4" s="9"/>
      <c r="AK4" s="9"/>
      <c r="AL4" s="9"/>
      <c r="AM4" s="10"/>
    </row>
    <row r="5" spans="1:39" ht="18" customHeight="1">
      <c r="A5" s="393" t="s">
        <v>90</v>
      </c>
      <c r="B5" s="394"/>
      <c r="C5" s="395"/>
      <c r="D5" s="108" t="s">
        <v>196</v>
      </c>
      <c r="E5" s="228"/>
      <c r="F5" s="228"/>
      <c r="G5" s="228"/>
      <c r="H5" s="228"/>
      <c r="I5" s="22" t="s">
        <v>188</v>
      </c>
      <c r="J5" s="14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1"/>
      <c r="W5" s="11"/>
      <c r="X5" s="14"/>
      <c r="Y5" s="11"/>
      <c r="Z5" s="11"/>
      <c r="AA5" s="11"/>
      <c r="AB5" s="15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8" customHeight="1">
      <c r="A6" s="393" t="s">
        <v>91</v>
      </c>
      <c r="B6" s="394"/>
      <c r="C6" s="395"/>
      <c r="D6" s="11" t="s">
        <v>71</v>
      </c>
      <c r="E6" s="12"/>
      <c r="F6" s="12"/>
      <c r="G6" s="12"/>
      <c r="H6" s="12"/>
      <c r="I6" s="13" t="s">
        <v>137</v>
      </c>
      <c r="J6" s="14"/>
      <c r="K6" s="12"/>
      <c r="L6" s="13"/>
      <c r="M6" s="9"/>
      <c r="N6" s="12"/>
      <c r="O6" s="13"/>
      <c r="P6" s="13"/>
      <c r="Q6" s="13"/>
      <c r="R6" s="13"/>
      <c r="S6" s="13"/>
      <c r="T6" s="13"/>
      <c r="U6" s="13"/>
      <c r="V6" s="11"/>
      <c r="W6" s="11"/>
      <c r="X6" s="14"/>
      <c r="Y6" s="18"/>
      <c r="Z6" s="18"/>
      <c r="AA6" s="18"/>
      <c r="AB6" s="15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ht="18" customHeight="1">
      <c r="A7" s="393" t="s">
        <v>92</v>
      </c>
      <c r="B7" s="394"/>
      <c r="C7" s="395"/>
      <c r="D7" s="11" t="s">
        <v>70</v>
      </c>
      <c r="E7" s="12"/>
      <c r="F7" s="12"/>
      <c r="G7" s="11"/>
      <c r="H7" s="11"/>
      <c r="I7" s="13" t="s">
        <v>147</v>
      </c>
      <c r="J7" s="14"/>
      <c r="K7" s="13"/>
      <c r="L7" s="13"/>
      <c r="M7" s="13"/>
      <c r="N7" s="12"/>
      <c r="O7" s="13"/>
      <c r="P7" s="13"/>
      <c r="Q7" s="13"/>
      <c r="R7" s="13"/>
      <c r="S7" s="13"/>
      <c r="T7" s="13"/>
      <c r="U7" s="13"/>
      <c r="V7" s="11"/>
      <c r="W7" s="11"/>
      <c r="X7" s="14"/>
      <c r="Y7" s="18"/>
      <c r="Z7" s="18"/>
      <c r="AA7" s="18"/>
      <c r="AB7" s="19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20"/>
    </row>
    <row r="8" spans="1:39" ht="18" customHeight="1">
      <c r="A8" s="393"/>
      <c r="B8" s="394"/>
      <c r="C8" s="395"/>
      <c r="D8" s="11" t="s">
        <v>1</v>
      </c>
      <c r="E8" s="11"/>
      <c r="F8" s="11"/>
      <c r="G8" s="11"/>
      <c r="H8" s="11"/>
      <c r="I8" s="22" t="s">
        <v>93</v>
      </c>
      <c r="J8" s="14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1"/>
      <c r="W8" s="11"/>
      <c r="X8" s="14"/>
      <c r="Y8" s="11"/>
      <c r="Z8" s="11"/>
      <c r="AA8" s="11"/>
      <c r="AB8" s="1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20"/>
    </row>
    <row r="9" spans="1:39" ht="18" customHeight="1">
      <c r="A9" s="393" t="s">
        <v>278</v>
      </c>
      <c r="B9" s="394"/>
      <c r="C9" s="395"/>
      <c r="D9" s="23" t="s">
        <v>3</v>
      </c>
      <c r="E9" s="11"/>
      <c r="F9" s="11"/>
      <c r="G9" s="11"/>
      <c r="H9" s="11"/>
      <c r="I9" s="22" t="s">
        <v>174</v>
      </c>
      <c r="J9" s="14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1"/>
      <c r="W9" s="11"/>
      <c r="X9" s="14"/>
      <c r="Y9" s="11"/>
      <c r="Z9" s="11"/>
      <c r="AA9" s="11"/>
      <c r="AB9" s="1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20"/>
    </row>
    <row r="10" spans="1:39" ht="18" customHeight="1">
      <c r="A10" s="389" t="s">
        <v>279</v>
      </c>
      <c r="B10" s="390"/>
      <c r="C10" s="391"/>
      <c r="D10" s="23"/>
      <c r="E10" s="11"/>
      <c r="F10" s="11"/>
      <c r="G10" s="11"/>
      <c r="H10" s="11"/>
      <c r="I10" s="22" t="s">
        <v>175</v>
      </c>
      <c r="J10" s="14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1"/>
      <c r="W10" s="11"/>
      <c r="X10" s="14"/>
      <c r="Y10" s="11"/>
      <c r="Z10" s="11"/>
      <c r="AA10" s="11"/>
      <c r="AB10" s="507" t="s">
        <v>2</v>
      </c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09"/>
    </row>
    <row r="11" spans="1:39" ht="18" customHeight="1">
      <c r="A11" s="393" t="s">
        <v>172</v>
      </c>
      <c r="B11" s="394"/>
      <c r="C11" s="395"/>
      <c r="D11" s="23"/>
      <c r="E11" s="11"/>
      <c r="F11" s="11"/>
      <c r="G11" s="11"/>
      <c r="H11" s="11"/>
      <c r="I11" s="22"/>
      <c r="J11" s="14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1"/>
      <c r="W11" s="11"/>
      <c r="X11" s="14"/>
      <c r="Y11" s="11"/>
      <c r="Z11" s="11"/>
      <c r="AA11" s="11"/>
      <c r="AB11" s="507" t="s">
        <v>4</v>
      </c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9"/>
    </row>
    <row r="12" spans="1:39" ht="18" customHeight="1">
      <c r="A12" s="393" t="s">
        <v>148</v>
      </c>
      <c r="B12" s="419"/>
      <c r="C12" s="395"/>
      <c r="D12" s="23"/>
      <c r="E12" s="11"/>
      <c r="F12" s="11"/>
      <c r="G12" s="11"/>
      <c r="H12" s="11"/>
      <c r="I12" s="22"/>
      <c r="J12" s="1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1"/>
      <c r="W12" s="11"/>
      <c r="X12" s="14"/>
      <c r="Y12" s="11"/>
      <c r="Z12" s="11"/>
      <c r="AA12" s="11"/>
      <c r="AB12" s="24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25"/>
    </row>
    <row r="13" spans="1:39" ht="18" customHeight="1" thickBot="1">
      <c r="A13" s="378"/>
      <c r="B13" s="379"/>
      <c r="C13" s="380"/>
      <c r="D13" s="27"/>
      <c r="E13" s="28"/>
      <c r="F13" s="28"/>
      <c r="G13" s="28"/>
      <c r="H13" s="28"/>
      <c r="I13" s="28"/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  <c r="W13" s="30"/>
      <c r="X13" s="28"/>
      <c r="Y13" s="26"/>
      <c r="Z13" s="26"/>
      <c r="AA13" s="26"/>
      <c r="AB13" s="520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2"/>
    </row>
    <row r="14" spans="1:39" ht="18" customHeight="1" thickBo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</row>
    <row r="15" spans="1:39" ht="18" customHeight="1">
      <c r="A15" s="405" t="s">
        <v>5</v>
      </c>
      <c r="B15" s="528" t="s">
        <v>6</v>
      </c>
      <c r="C15" s="529"/>
      <c r="D15" s="447" t="s">
        <v>7</v>
      </c>
      <c r="E15" s="400"/>
      <c r="F15" s="448"/>
      <c r="G15" s="451" t="s">
        <v>8</v>
      </c>
      <c r="H15" s="452"/>
      <c r="I15" s="452"/>
      <c r="J15" s="452"/>
      <c r="K15" s="452"/>
      <c r="L15" s="513" t="s">
        <v>9</v>
      </c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48"/>
    </row>
    <row r="16" spans="1:39" ht="18" customHeight="1">
      <c r="A16" s="406"/>
      <c r="B16" s="530"/>
      <c r="C16" s="531"/>
      <c r="D16" s="449"/>
      <c r="E16" s="402"/>
      <c r="F16" s="450"/>
      <c r="G16" s="438" t="s">
        <v>10</v>
      </c>
      <c r="H16" s="426" t="s">
        <v>11</v>
      </c>
      <c r="I16" s="426"/>
      <c r="J16" s="426"/>
      <c r="K16" s="424"/>
      <c r="L16" s="455" t="s">
        <v>189</v>
      </c>
      <c r="M16" s="426"/>
      <c r="N16" s="426"/>
      <c r="O16" s="456"/>
      <c r="P16" s="455" t="s">
        <v>190</v>
      </c>
      <c r="Q16" s="426"/>
      <c r="R16" s="426"/>
      <c r="S16" s="456"/>
      <c r="T16" s="455" t="s">
        <v>191</v>
      </c>
      <c r="U16" s="426"/>
      <c r="V16" s="426"/>
      <c r="W16" s="456"/>
      <c r="X16" s="458" t="s">
        <v>192</v>
      </c>
      <c r="Y16" s="459"/>
      <c r="Z16" s="459"/>
      <c r="AA16" s="460"/>
      <c r="AB16" s="458" t="s">
        <v>193</v>
      </c>
      <c r="AC16" s="459"/>
      <c r="AD16" s="459"/>
      <c r="AE16" s="460"/>
      <c r="AF16" s="458" t="s">
        <v>194</v>
      </c>
      <c r="AG16" s="459"/>
      <c r="AH16" s="459"/>
      <c r="AI16" s="460"/>
      <c r="AJ16" s="458" t="s">
        <v>195</v>
      </c>
      <c r="AK16" s="459"/>
      <c r="AL16" s="459"/>
      <c r="AM16" s="460"/>
    </row>
    <row r="17" spans="1:39" ht="18" customHeight="1">
      <c r="A17" s="406"/>
      <c r="B17" s="530"/>
      <c r="C17" s="531"/>
      <c r="D17" s="429" t="s">
        <v>269</v>
      </c>
      <c r="E17" s="510" t="s">
        <v>12</v>
      </c>
      <c r="F17" s="414" t="s">
        <v>64</v>
      </c>
      <c r="G17" s="439"/>
      <c r="H17" s="426" t="s">
        <v>13</v>
      </c>
      <c r="I17" s="426" t="s">
        <v>14</v>
      </c>
      <c r="J17" s="426" t="s">
        <v>15</v>
      </c>
      <c r="K17" s="424" t="s">
        <v>58</v>
      </c>
      <c r="L17" s="458" t="s">
        <v>281</v>
      </c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60"/>
    </row>
    <row r="18" spans="1:39" ht="18" customHeight="1">
      <c r="A18" s="406"/>
      <c r="B18" s="530"/>
      <c r="C18" s="531"/>
      <c r="D18" s="429"/>
      <c r="E18" s="511"/>
      <c r="F18" s="435"/>
      <c r="G18" s="439"/>
      <c r="H18" s="426"/>
      <c r="I18" s="426"/>
      <c r="J18" s="426"/>
      <c r="K18" s="424"/>
      <c r="L18" s="434" t="s">
        <v>13</v>
      </c>
      <c r="M18" s="457" t="s">
        <v>14</v>
      </c>
      <c r="N18" s="441" t="s">
        <v>16</v>
      </c>
      <c r="O18" s="414" t="s">
        <v>62</v>
      </c>
      <c r="P18" s="434" t="s">
        <v>13</v>
      </c>
      <c r="Q18" s="457" t="s">
        <v>14</v>
      </c>
      <c r="R18" s="441" t="s">
        <v>16</v>
      </c>
      <c r="S18" s="414" t="s">
        <v>62</v>
      </c>
      <c r="T18" s="434" t="s">
        <v>13</v>
      </c>
      <c r="U18" s="457" t="s">
        <v>14</v>
      </c>
      <c r="V18" s="441" t="s">
        <v>16</v>
      </c>
      <c r="W18" s="414" t="s">
        <v>62</v>
      </c>
      <c r="X18" s="434" t="s">
        <v>13</v>
      </c>
      <c r="Y18" s="457" t="s">
        <v>14</v>
      </c>
      <c r="Z18" s="441" t="s">
        <v>16</v>
      </c>
      <c r="AA18" s="414" t="s">
        <v>62</v>
      </c>
      <c r="AB18" s="434" t="s">
        <v>13</v>
      </c>
      <c r="AC18" s="457" t="s">
        <v>14</v>
      </c>
      <c r="AD18" s="441" t="s">
        <v>16</v>
      </c>
      <c r="AE18" s="414" t="s">
        <v>62</v>
      </c>
      <c r="AF18" s="434" t="s">
        <v>13</v>
      </c>
      <c r="AG18" s="457" t="s">
        <v>14</v>
      </c>
      <c r="AH18" s="441" t="s">
        <v>16</v>
      </c>
      <c r="AI18" s="414" t="s">
        <v>62</v>
      </c>
      <c r="AJ18" s="434" t="s">
        <v>13</v>
      </c>
      <c r="AK18" s="457" t="s">
        <v>14</v>
      </c>
      <c r="AL18" s="441" t="s">
        <v>16</v>
      </c>
      <c r="AM18" s="414" t="s">
        <v>62</v>
      </c>
    </row>
    <row r="19" spans="1:39" ht="18" customHeight="1" thickBot="1">
      <c r="A19" s="407"/>
      <c r="B19" s="532"/>
      <c r="C19" s="533"/>
      <c r="D19" s="430"/>
      <c r="E19" s="512"/>
      <c r="F19" s="415"/>
      <c r="G19" s="440"/>
      <c r="H19" s="427"/>
      <c r="I19" s="427"/>
      <c r="J19" s="427"/>
      <c r="K19" s="425"/>
      <c r="L19" s="423"/>
      <c r="M19" s="437"/>
      <c r="N19" s="442"/>
      <c r="O19" s="415"/>
      <c r="P19" s="423"/>
      <c r="Q19" s="437"/>
      <c r="R19" s="442"/>
      <c r="S19" s="415"/>
      <c r="T19" s="423"/>
      <c r="U19" s="437"/>
      <c r="V19" s="442"/>
      <c r="W19" s="415"/>
      <c r="X19" s="423"/>
      <c r="Y19" s="437"/>
      <c r="Z19" s="442"/>
      <c r="AA19" s="415"/>
      <c r="AB19" s="423"/>
      <c r="AC19" s="437"/>
      <c r="AD19" s="442"/>
      <c r="AE19" s="415"/>
      <c r="AF19" s="423"/>
      <c r="AG19" s="437"/>
      <c r="AH19" s="442"/>
      <c r="AI19" s="415"/>
      <c r="AJ19" s="423"/>
      <c r="AK19" s="437"/>
      <c r="AL19" s="442"/>
      <c r="AM19" s="415"/>
    </row>
    <row r="20" spans="1:39" s="34" customFormat="1" ht="18" customHeight="1" thickBot="1">
      <c r="A20" s="32" t="s">
        <v>17</v>
      </c>
      <c r="B20" s="446" t="s">
        <v>18</v>
      </c>
      <c r="C20" s="446"/>
      <c r="D20" s="418"/>
      <c r="E20" s="418"/>
      <c r="F20" s="33"/>
      <c r="G20" s="21"/>
      <c r="H20" s="418"/>
      <c r="I20" s="418"/>
      <c r="J20" s="418"/>
      <c r="K20" s="418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69"/>
      <c r="AA20" s="469"/>
      <c r="AB20" s="469"/>
      <c r="AC20" s="469"/>
      <c r="AD20" s="469"/>
      <c r="AE20" s="469"/>
      <c r="AF20" s="469"/>
      <c r="AG20" s="469"/>
      <c r="AH20" s="469"/>
      <c r="AI20" s="469"/>
      <c r="AJ20" s="469"/>
      <c r="AK20" s="469"/>
      <c r="AL20" s="469"/>
      <c r="AM20" s="506"/>
    </row>
    <row r="21" spans="1:41" s="34" customFormat="1" ht="18" customHeight="1">
      <c r="A21" s="35" t="s">
        <v>19</v>
      </c>
      <c r="B21" s="36" t="s">
        <v>209</v>
      </c>
      <c r="C21" s="37"/>
      <c r="D21" s="38">
        <v>1</v>
      </c>
      <c r="E21" s="39">
        <v>3</v>
      </c>
      <c r="F21" s="40">
        <v>5</v>
      </c>
      <c r="G21" s="41">
        <f>SUM(H21:K21)</f>
        <v>120</v>
      </c>
      <c r="H21" s="42">
        <f aca="true" t="shared" si="0" ref="H21:J25">IF(SUM(L21+P21+T21+X21+AB21+AF21+AJ21)=0,"",SUM(L21+P21+T21+X21+AB21+AF21+AJ21))</f>
      </c>
      <c r="I21" s="42">
        <f t="shared" si="0"/>
      </c>
      <c r="J21" s="42">
        <f t="shared" si="0"/>
        <v>120</v>
      </c>
      <c r="K21" s="42">
        <f>IF(SUM(O21+S21+W21+AA21+AE21+AI21+AM21)=0,"",15*SUM(O21+S21+W21+AA21+AE21+AI21+AM21))</f>
      </c>
      <c r="L21" s="35"/>
      <c r="M21" s="43"/>
      <c r="N21" s="43"/>
      <c r="O21" s="39"/>
      <c r="P21" s="44"/>
      <c r="Q21" s="45"/>
      <c r="R21" s="45"/>
      <c r="S21" s="46"/>
      <c r="T21" s="47"/>
      <c r="U21" s="48"/>
      <c r="V21" s="48">
        <v>30</v>
      </c>
      <c r="W21" s="49"/>
      <c r="X21" s="41"/>
      <c r="Y21" s="43"/>
      <c r="Z21" s="43">
        <v>30</v>
      </c>
      <c r="AA21" s="46"/>
      <c r="AB21" s="50"/>
      <c r="AC21" s="42"/>
      <c r="AD21" s="42">
        <v>30</v>
      </c>
      <c r="AE21" s="49"/>
      <c r="AF21" s="50"/>
      <c r="AG21" s="43"/>
      <c r="AH21" s="51">
        <v>30</v>
      </c>
      <c r="AI21" s="46"/>
      <c r="AJ21" s="41"/>
      <c r="AK21" s="43"/>
      <c r="AL21" s="43"/>
      <c r="AM21" s="46"/>
      <c r="AO21" s="34">
        <f>sumaECTS(L21:AM21)</f>
        <v>5</v>
      </c>
    </row>
    <row r="22" spans="1:41" s="34" customFormat="1" ht="18" customHeight="1">
      <c r="A22" s="52" t="s">
        <v>20</v>
      </c>
      <c r="B22" s="53" t="s">
        <v>211</v>
      </c>
      <c r="C22" s="54"/>
      <c r="D22" s="38"/>
      <c r="E22" s="39">
        <v>2</v>
      </c>
      <c r="F22" s="40">
        <v>0</v>
      </c>
      <c r="G22" s="55">
        <f>SUM(H22:K22)</f>
        <v>60</v>
      </c>
      <c r="H22" s="42">
        <f t="shared" si="0"/>
      </c>
      <c r="I22" s="42">
        <f t="shared" si="0"/>
        <v>60</v>
      </c>
      <c r="J22" s="42">
        <f t="shared" si="0"/>
      </c>
      <c r="K22" s="56">
        <f>IF(SUM(O22+S22+W22+AA22+AE22+AI22+AM22)=0,"",15*SUM(O22+S22+W22+AA22+AE22+AI22+AM22))</f>
      </c>
      <c r="L22" s="57"/>
      <c r="M22" s="58"/>
      <c r="N22" s="58"/>
      <c r="O22" s="59"/>
      <c r="P22" s="60"/>
      <c r="Q22" s="58"/>
      <c r="R22" s="58"/>
      <c r="S22" s="61"/>
      <c r="T22" s="57"/>
      <c r="U22" s="62">
        <v>30</v>
      </c>
      <c r="V22" s="62"/>
      <c r="W22" s="63"/>
      <c r="X22" s="55"/>
      <c r="Y22" s="58">
        <v>30</v>
      </c>
      <c r="Z22" s="58"/>
      <c r="AA22" s="61"/>
      <c r="AB22" s="64"/>
      <c r="AC22" s="62"/>
      <c r="AD22" s="62"/>
      <c r="AE22" s="63"/>
      <c r="AF22" s="64"/>
      <c r="AG22" s="58"/>
      <c r="AH22" s="58"/>
      <c r="AI22" s="61"/>
      <c r="AJ22" s="55"/>
      <c r="AK22" s="58"/>
      <c r="AL22" s="58"/>
      <c r="AM22" s="61"/>
      <c r="AO22" s="34">
        <f>sumaECTS(L22:AM22)</f>
        <v>0</v>
      </c>
    </row>
    <row r="23" spans="1:41" s="34" customFormat="1" ht="18" customHeight="1">
      <c r="A23" s="35" t="s">
        <v>21</v>
      </c>
      <c r="B23" s="53" t="s">
        <v>74</v>
      </c>
      <c r="C23" s="54"/>
      <c r="D23" s="38"/>
      <c r="E23" s="39">
        <v>2</v>
      </c>
      <c r="F23" s="40">
        <v>2</v>
      </c>
      <c r="G23" s="55">
        <f>SUM(H23:K23)</f>
        <v>30</v>
      </c>
      <c r="H23" s="42">
        <f t="shared" si="0"/>
        <v>15</v>
      </c>
      <c r="I23" s="42">
        <f t="shared" si="0"/>
      </c>
      <c r="J23" s="42">
        <f t="shared" si="0"/>
        <v>15</v>
      </c>
      <c r="K23" s="56">
        <f>IF(SUM(O23+S23+W23+AA23+AE23+AI23+AM23)=0,"",15*SUM(O23+S23+W23+AA23+AE23+AI23+AM23))</f>
      </c>
      <c r="L23" s="57">
        <v>15</v>
      </c>
      <c r="M23" s="58"/>
      <c r="N23" s="58">
        <v>15</v>
      </c>
      <c r="O23" s="59"/>
      <c r="P23" s="60"/>
      <c r="Q23" s="58"/>
      <c r="R23" s="58"/>
      <c r="S23" s="61"/>
      <c r="T23" s="57"/>
      <c r="U23" s="62"/>
      <c r="V23" s="62"/>
      <c r="W23" s="63"/>
      <c r="X23" s="55"/>
      <c r="Y23" s="58"/>
      <c r="Z23" s="58"/>
      <c r="AA23" s="61"/>
      <c r="AB23" s="64"/>
      <c r="AC23" s="62"/>
      <c r="AD23" s="62"/>
      <c r="AE23" s="63"/>
      <c r="AF23" s="64"/>
      <c r="AG23" s="58"/>
      <c r="AH23" s="58"/>
      <c r="AI23" s="61"/>
      <c r="AJ23" s="55"/>
      <c r="AK23" s="58"/>
      <c r="AL23" s="58"/>
      <c r="AM23" s="61"/>
      <c r="AO23" s="34">
        <f>sumaECTS(L23:AM23)</f>
        <v>2</v>
      </c>
    </row>
    <row r="24" spans="1:41" s="34" customFormat="1" ht="18" customHeight="1">
      <c r="A24" s="52" t="s">
        <v>22</v>
      </c>
      <c r="B24" s="65" t="s">
        <v>210</v>
      </c>
      <c r="C24" s="66"/>
      <c r="D24" s="38"/>
      <c r="E24" s="39">
        <v>4</v>
      </c>
      <c r="F24" s="40">
        <v>5</v>
      </c>
      <c r="G24" s="55">
        <f>SUM(H24:K24)</f>
        <v>73</v>
      </c>
      <c r="H24" s="42">
        <f t="shared" si="0"/>
        <v>43</v>
      </c>
      <c r="I24" s="42">
        <f t="shared" si="0"/>
        <v>30</v>
      </c>
      <c r="J24" s="42">
        <f t="shared" si="0"/>
      </c>
      <c r="K24" s="56">
        <f>IF(SUM(O24+S24+W24+AA24+AE24+AI24+AM24)=0,"",15*SUM(O24+S24+W24+AA24+AE24+AI24+AM24))</f>
      </c>
      <c r="L24" s="57">
        <v>28</v>
      </c>
      <c r="M24" s="58">
        <v>15</v>
      </c>
      <c r="N24" s="58"/>
      <c r="O24" s="59"/>
      <c r="P24" s="60">
        <v>15</v>
      </c>
      <c r="Q24" s="58">
        <v>15</v>
      </c>
      <c r="R24" s="58"/>
      <c r="S24" s="67"/>
      <c r="T24" s="57"/>
      <c r="U24" s="62"/>
      <c r="V24" s="62"/>
      <c r="W24" s="63"/>
      <c r="X24" s="55"/>
      <c r="Y24" s="58"/>
      <c r="Z24" s="58"/>
      <c r="AA24" s="61"/>
      <c r="AB24" s="64"/>
      <c r="AC24" s="62"/>
      <c r="AD24" s="62"/>
      <c r="AE24" s="63"/>
      <c r="AF24" s="64"/>
      <c r="AG24" s="58"/>
      <c r="AH24" s="58"/>
      <c r="AI24" s="61"/>
      <c r="AJ24" s="55"/>
      <c r="AK24" s="58"/>
      <c r="AL24" s="58"/>
      <c r="AM24" s="61"/>
      <c r="AO24" s="34">
        <f>sumaECTS(L24:AM24)</f>
        <v>5</v>
      </c>
    </row>
    <row r="25" spans="1:41" s="34" customFormat="1" ht="18" customHeight="1">
      <c r="A25" s="35" t="s">
        <v>23</v>
      </c>
      <c r="B25" s="53" t="s">
        <v>275</v>
      </c>
      <c r="C25" s="54"/>
      <c r="D25" s="38"/>
      <c r="E25" s="39">
        <v>1</v>
      </c>
      <c r="F25" s="40">
        <v>1</v>
      </c>
      <c r="G25" s="55">
        <f>SUM(H25:K25)</f>
        <v>15</v>
      </c>
      <c r="H25" s="42">
        <f t="shared" si="0"/>
        <v>15</v>
      </c>
      <c r="I25" s="42">
        <f t="shared" si="0"/>
      </c>
      <c r="J25" s="42">
        <f t="shared" si="0"/>
      </c>
      <c r="K25" s="56">
        <f>IF(SUM(O25+S25+W25+AA25+AE25+AI25+AM25)=0,"",15*SUM(O25+S25+W25+AA25+AE25+AI25+AM25))</f>
      </c>
      <c r="L25" s="57">
        <v>15</v>
      </c>
      <c r="M25" s="58"/>
      <c r="N25" s="58"/>
      <c r="O25" s="59"/>
      <c r="P25" s="60"/>
      <c r="Q25" s="58"/>
      <c r="R25" s="58"/>
      <c r="S25" s="61"/>
      <c r="T25" s="57"/>
      <c r="U25" s="62"/>
      <c r="V25" s="62"/>
      <c r="W25" s="63"/>
      <c r="X25" s="55"/>
      <c r="Y25" s="58"/>
      <c r="Z25" s="58"/>
      <c r="AA25" s="61"/>
      <c r="AB25" s="64"/>
      <c r="AC25" s="62"/>
      <c r="AD25" s="62"/>
      <c r="AE25" s="63"/>
      <c r="AF25" s="64"/>
      <c r="AG25" s="58"/>
      <c r="AH25" s="58"/>
      <c r="AI25" s="61"/>
      <c r="AJ25" s="55"/>
      <c r="AK25" s="58"/>
      <c r="AL25" s="58"/>
      <c r="AM25" s="61"/>
      <c r="AO25" s="34">
        <f>sumaECTS(L25:AM25)</f>
        <v>1</v>
      </c>
    </row>
    <row r="26" spans="1:39" s="34" customFormat="1" ht="18" customHeight="1" thickBot="1">
      <c r="A26" s="35" t="s">
        <v>45</v>
      </c>
      <c r="B26" s="381" t="s">
        <v>272</v>
      </c>
      <c r="C26" s="382"/>
      <c r="D26" s="68"/>
      <c r="E26" s="69"/>
      <c r="F26" s="70">
        <v>0</v>
      </c>
      <c r="G26" s="71">
        <v>2</v>
      </c>
      <c r="H26" s="72">
        <v>2</v>
      </c>
      <c r="I26" s="72"/>
      <c r="J26" s="72"/>
      <c r="K26" s="73"/>
      <c r="L26" s="71">
        <v>2</v>
      </c>
      <c r="M26" s="69"/>
      <c r="N26" s="69"/>
      <c r="O26" s="74"/>
      <c r="P26" s="71"/>
      <c r="Q26" s="69"/>
      <c r="R26" s="69"/>
      <c r="S26" s="70"/>
      <c r="T26" s="75"/>
      <c r="U26" s="72"/>
      <c r="V26" s="72"/>
      <c r="W26" s="76"/>
      <c r="X26" s="77"/>
      <c r="Y26" s="69"/>
      <c r="Z26" s="69"/>
      <c r="AA26" s="70"/>
      <c r="AB26" s="78"/>
      <c r="AC26" s="72"/>
      <c r="AD26" s="72"/>
      <c r="AE26" s="76"/>
      <c r="AF26" s="78"/>
      <c r="AG26" s="69"/>
      <c r="AH26" s="69"/>
      <c r="AI26" s="70"/>
      <c r="AJ26" s="77"/>
      <c r="AK26" s="69"/>
      <c r="AL26" s="69"/>
      <c r="AM26" s="70"/>
    </row>
    <row r="27" spans="1:41" ht="18" customHeight="1" thickTop="1">
      <c r="A27" s="383" t="s">
        <v>24</v>
      </c>
      <c r="B27" s="384"/>
      <c r="C27" s="385"/>
      <c r="D27" s="475">
        <f aca="true" t="shared" si="1" ref="D27:AM27">SUM(D21:D26)</f>
        <v>1</v>
      </c>
      <c r="E27" s="436">
        <f t="shared" si="1"/>
        <v>12</v>
      </c>
      <c r="F27" s="416">
        <f t="shared" si="1"/>
        <v>13</v>
      </c>
      <c r="G27" s="422">
        <f t="shared" si="1"/>
        <v>300</v>
      </c>
      <c r="H27" s="436">
        <f>SUM(H21:H26)</f>
        <v>75</v>
      </c>
      <c r="I27" s="436">
        <f>SUM(I21:I26)</f>
        <v>90</v>
      </c>
      <c r="J27" s="436">
        <f t="shared" si="1"/>
        <v>135</v>
      </c>
      <c r="K27" s="416">
        <f t="shared" si="1"/>
        <v>0</v>
      </c>
      <c r="L27" s="79">
        <f t="shared" si="1"/>
        <v>60</v>
      </c>
      <c r="M27" s="80">
        <f t="shared" si="1"/>
        <v>15</v>
      </c>
      <c r="N27" s="80">
        <f t="shared" si="1"/>
        <v>15</v>
      </c>
      <c r="O27" s="81">
        <f t="shared" si="1"/>
        <v>0</v>
      </c>
      <c r="P27" s="79">
        <f t="shared" si="1"/>
        <v>15</v>
      </c>
      <c r="Q27" s="80">
        <f t="shared" si="1"/>
        <v>15</v>
      </c>
      <c r="R27" s="80">
        <f t="shared" si="1"/>
        <v>0</v>
      </c>
      <c r="S27" s="82">
        <f t="shared" si="1"/>
        <v>0</v>
      </c>
      <c r="T27" s="79">
        <f t="shared" si="1"/>
        <v>0</v>
      </c>
      <c r="U27" s="80">
        <f t="shared" si="1"/>
        <v>30</v>
      </c>
      <c r="V27" s="80">
        <f t="shared" si="1"/>
        <v>30</v>
      </c>
      <c r="W27" s="82">
        <f t="shared" si="1"/>
        <v>0</v>
      </c>
      <c r="X27" s="83">
        <f t="shared" si="1"/>
        <v>0</v>
      </c>
      <c r="Y27" s="80">
        <f t="shared" si="1"/>
        <v>30</v>
      </c>
      <c r="Z27" s="80">
        <f t="shared" si="1"/>
        <v>30</v>
      </c>
      <c r="AA27" s="82">
        <f t="shared" si="1"/>
        <v>0</v>
      </c>
      <c r="AB27" s="83">
        <f t="shared" si="1"/>
        <v>0</v>
      </c>
      <c r="AC27" s="80">
        <f t="shared" si="1"/>
        <v>0</v>
      </c>
      <c r="AD27" s="80">
        <f t="shared" si="1"/>
        <v>30</v>
      </c>
      <c r="AE27" s="82">
        <f t="shared" si="1"/>
        <v>0</v>
      </c>
      <c r="AF27" s="79">
        <f t="shared" si="1"/>
        <v>0</v>
      </c>
      <c r="AG27" s="80">
        <f t="shared" si="1"/>
        <v>0</v>
      </c>
      <c r="AH27" s="80">
        <f t="shared" si="1"/>
        <v>30</v>
      </c>
      <c r="AI27" s="82">
        <f t="shared" si="1"/>
        <v>0</v>
      </c>
      <c r="AJ27" s="83">
        <f t="shared" si="1"/>
        <v>0</v>
      </c>
      <c r="AK27" s="80">
        <f t="shared" si="1"/>
        <v>0</v>
      </c>
      <c r="AL27" s="80">
        <f t="shared" si="1"/>
        <v>0</v>
      </c>
      <c r="AM27" s="82">
        <f t="shared" si="1"/>
        <v>0</v>
      </c>
      <c r="AO27" s="7">
        <f>SUM(AO21:AO25)</f>
        <v>13</v>
      </c>
    </row>
    <row r="28" spans="1:39" ht="18" customHeight="1" thickBot="1">
      <c r="A28" s="386"/>
      <c r="B28" s="387"/>
      <c r="C28" s="388"/>
      <c r="D28" s="476"/>
      <c r="E28" s="470"/>
      <c r="F28" s="471"/>
      <c r="G28" s="526"/>
      <c r="H28" s="470"/>
      <c r="I28" s="470"/>
      <c r="J28" s="470"/>
      <c r="K28" s="471"/>
      <c r="L28" s="84"/>
      <c r="M28" s="85">
        <f>SUM(L27:O27)</f>
        <v>90</v>
      </c>
      <c r="N28" s="85"/>
      <c r="O28" s="85"/>
      <c r="P28" s="84"/>
      <c r="Q28" s="85">
        <f>SUM(P27:S27)</f>
        <v>30</v>
      </c>
      <c r="R28" s="85"/>
      <c r="S28" s="86"/>
      <c r="T28" s="85"/>
      <c r="U28" s="85">
        <f>SUM(T27:W27)</f>
        <v>60</v>
      </c>
      <c r="V28" s="85"/>
      <c r="W28" s="86"/>
      <c r="X28" s="84"/>
      <c r="Y28" s="85">
        <f>SUM(X27:AA27)</f>
        <v>60</v>
      </c>
      <c r="Z28" s="85"/>
      <c r="AA28" s="86"/>
      <c r="AB28" s="84"/>
      <c r="AC28" s="85">
        <f>SUM(AB27:AE27)</f>
        <v>30</v>
      </c>
      <c r="AD28" s="85"/>
      <c r="AE28" s="86"/>
      <c r="AF28" s="84"/>
      <c r="AG28" s="85">
        <f>SUM(AF27:AI27)</f>
        <v>30</v>
      </c>
      <c r="AH28" s="85"/>
      <c r="AI28" s="86"/>
      <c r="AJ28" s="84"/>
      <c r="AK28" s="85">
        <f>SUM(AJ27:AM27)</f>
        <v>0</v>
      </c>
      <c r="AL28" s="85"/>
      <c r="AM28" s="86"/>
    </row>
    <row r="29" spans="1:39" ht="18" customHeight="1">
      <c r="A29" s="396" t="s">
        <v>25</v>
      </c>
      <c r="B29" s="397"/>
      <c r="C29" s="398"/>
      <c r="D29" s="428" t="s">
        <v>269</v>
      </c>
      <c r="E29" s="494" t="s">
        <v>12</v>
      </c>
      <c r="F29" s="414" t="s">
        <v>64</v>
      </c>
      <c r="G29" s="474" t="s">
        <v>10</v>
      </c>
      <c r="H29" s="426" t="s">
        <v>13</v>
      </c>
      <c r="I29" s="426" t="s">
        <v>14</v>
      </c>
      <c r="J29" s="426" t="s">
        <v>15</v>
      </c>
      <c r="K29" s="424" t="s">
        <v>58</v>
      </c>
      <c r="L29" s="489" t="s">
        <v>189</v>
      </c>
      <c r="M29" s="490"/>
      <c r="N29" s="490"/>
      <c r="O29" s="491"/>
      <c r="P29" s="489" t="s">
        <v>190</v>
      </c>
      <c r="Q29" s="490"/>
      <c r="R29" s="490"/>
      <c r="S29" s="491"/>
      <c r="T29" s="489" t="s">
        <v>191</v>
      </c>
      <c r="U29" s="490"/>
      <c r="V29" s="490"/>
      <c r="W29" s="491"/>
      <c r="X29" s="451" t="s">
        <v>192</v>
      </c>
      <c r="Y29" s="452"/>
      <c r="Z29" s="452"/>
      <c r="AA29" s="453"/>
      <c r="AB29" s="451" t="s">
        <v>193</v>
      </c>
      <c r="AC29" s="452"/>
      <c r="AD29" s="452"/>
      <c r="AE29" s="453"/>
      <c r="AF29" s="451" t="s">
        <v>194</v>
      </c>
      <c r="AG29" s="452"/>
      <c r="AH29" s="452"/>
      <c r="AI29" s="453"/>
      <c r="AJ29" s="451" t="s">
        <v>195</v>
      </c>
      <c r="AK29" s="452"/>
      <c r="AL29" s="452"/>
      <c r="AM29" s="453"/>
    </row>
    <row r="30" spans="1:39" ht="18" customHeight="1">
      <c r="A30" s="396"/>
      <c r="B30" s="397"/>
      <c r="C30" s="398"/>
      <c r="D30" s="429"/>
      <c r="E30" s="494"/>
      <c r="F30" s="435"/>
      <c r="G30" s="474"/>
      <c r="H30" s="426"/>
      <c r="I30" s="426"/>
      <c r="J30" s="426"/>
      <c r="K30" s="424"/>
      <c r="L30" s="434" t="s">
        <v>13</v>
      </c>
      <c r="M30" s="457" t="s">
        <v>14</v>
      </c>
      <c r="N30" s="441" t="s">
        <v>16</v>
      </c>
      <c r="O30" s="414" t="s">
        <v>62</v>
      </c>
      <c r="P30" s="434" t="s">
        <v>13</v>
      </c>
      <c r="Q30" s="457" t="s">
        <v>14</v>
      </c>
      <c r="R30" s="441" t="s">
        <v>16</v>
      </c>
      <c r="S30" s="414" t="s">
        <v>62</v>
      </c>
      <c r="T30" s="434" t="s">
        <v>13</v>
      </c>
      <c r="U30" s="457" t="s">
        <v>14</v>
      </c>
      <c r="V30" s="441" t="s">
        <v>16</v>
      </c>
      <c r="W30" s="414" t="s">
        <v>62</v>
      </c>
      <c r="X30" s="434" t="s">
        <v>13</v>
      </c>
      <c r="Y30" s="457" t="s">
        <v>14</v>
      </c>
      <c r="Z30" s="441" t="s">
        <v>16</v>
      </c>
      <c r="AA30" s="414" t="s">
        <v>62</v>
      </c>
      <c r="AB30" s="434" t="s">
        <v>13</v>
      </c>
      <c r="AC30" s="457" t="s">
        <v>14</v>
      </c>
      <c r="AD30" s="441" t="s">
        <v>16</v>
      </c>
      <c r="AE30" s="414" t="s">
        <v>62</v>
      </c>
      <c r="AF30" s="434" t="s">
        <v>13</v>
      </c>
      <c r="AG30" s="457" t="s">
        <v>14</v>
      </c>
      <c r="AH30" s="441" t="s">
        <v>16</v>
      </c>
      <c r="AI30" s="414" t="s">
        <v>62</v>
      </c>
      <c r="AJ30" s="434" t="s">
        <v>13</v>
      </c>
      <c r="AK30" s="457" t="s">
        <v>14</v>
      </c>
      <c r="AL30" s="441" t="s">
        <v>16</v>
      </c>
      <c r="AM30" s="414" t="s">
        <v>62</v>
      </c>
    </row>
    <row r="31" spans="1:39" ht="18" customHeight="1" thickBot="1">
      <c r="A31" s="396"/>
      <c r="B31" s="397"/>
      <c r="C31" s="398"/>
      <c r="D31" s="430"/>
      <c r="E31" s="442"/>
      <c r="F31" s="415"/>
      <c r="G31" s="423"/>
      <c r="H31" s="427"/>
      <c r="I31" s="427"/>
      <c r="J31" s="427"/>
      <c r="K31" s="425"/>
      <c r="L31" s="423"/>
      <c r="M31" s="437"/>
      <c r="N31" s="442"/>
      <c r="O31" s="415"/>
      <c r="P31" s="423"/>
      <c r="Q31" s="437"/>
      <c r="R31" s="442"/>
      <c r="S31" s="415"/>
      <c r="T31" s="423"/>
      <c r="U31" s="437"/>
      <c r="V31" s="442"/>
      <c r="W31" s="415"/>
      <c r="X31" s="423"/>
      <c r="Y31" s="437"/>
      <c r="Z31" s="442"/>
      <c r="AA31" s="415"/>
      <c r="AB31" s="423"/>
      <c r="AC31" s="437"/>
      <c r="AD31" s="442"/>
      <c r="AE31" s="415"/>
      <c r="AF31" s="423"/>
      <c r="AG31" s="437"/>
      <c r="AH31" s="442"/>
      <c r="AI31" s="415"/>
      <c r="AJ31" s="423"/>
      <c r="AK31" s="437"/>
      <c r="AL31" s="442"/>
      <c r="AM31" s="415"/>
    </row>
    <row r="32" spans="1:41" ht="18" customHeight="1">
      <c r="A32" s="396"/>
      <c r="B32" s="397"/>
      <c r="C32" s="398"/>
      <c r="D32" s="525">
        <f aca="true" t="shared" si="2" ref="D32:AM32">SUM(D27)</f>
        <v>1</v>
      </c>
      <c r="E32" s="420">
        <f t="shared" si="2"/>
        <v>12</v>
      </c>
      <c r="F32" s="527">
        <f t="shared" si="2"/>
        <v>13</v>
      </c>
      <c r="G32" s="541">
        <f t="shared" si="2"/>
        <v>300</v>
      </c>
      <c r="H32" s="420">
        <f t="shared" si="2"/>
        <v>75</v>
      </c>
      <c r="I32" s="420">
        <f t="shared" si="2"/>
        <v>90</v>
      </c>
      <c r="J32" s="420">
        <f t="shared" si="2"/>
        <v>135</v>
      </c>
      <c r="K32" s="420">
        <f t="shared" si="2"/>
        <v>0</v>
      </c>
      <c r="L32" s="87">
        <f t="shared" si="2"/>
        <v>60</v>
      </c>
      <c r="M32" s="88">
        <f t="shared" si="2"/>
        <v>15</v>
      </c>
      <c r="N32" s="88">
        <f t="shared" si="2"/>
        <v>15</v>
      </c>
      <c r="O32" s="89">
        <f t="shared" si="2"/>
        <v>0</v>
      </c>
      <c r="P32" s="87">
        <f t="shared" si="2"/>
        <v>15</v>
      </c>
      <c r="Q32" s="88">
        <f t="shared" si="2"/>
        <v>15</v>
      </c>
      <c r="R32" s="88">
        <f t="shared" si="2"/>
        <v>0</v>
      </c>
      <c r="S32" s="90">
        <f t="shared" si="2"/>
        <v>0</v>
      </c>
      <c r="T32" s="91">
        <f t="shared" si="2"/>
        <v>0</v>
      </c>
      <c r="U32" s="88">
        <f t="shared" si="2"/>
        <v>30</v>
      </c>
      <c r="V32" s="88">
        <f t="shared" si="2"/>
        <v>30</v>
      </c>
      <c r="W32" s="89">
        <f t="shared" si="2"/>
        <v>0</v>
      </c>
      <c r="X32" s="87">
        <f t="shared" si="2"/>
        <v>0</v>
      </c>
      <c r="Y32" s="88">
        <f t="shared" si="2"/>
        <v>30</v>
      </c>
      <c r="Z32" s="88">
        <f t="shared" si="2"/>
        <v>30</v>
      </c>
      <c r="AA32" s="90">
        <f t="shared" si="2"/>
        <v>0</v>
      </c>
      <c r="AB32" s="91">
        <f t="shared" si="2"/>
        <v>0</v>
      </c>
      <c r="AC32" s="88">
        <f t="shared" si="2"/>
        <v>0</v>
      </c>
      <c r="AD32" s="88">
        <f t="shared" si="2"/>
        <v>30</v>
      </c>
      <c r="AE32" s="89">
        <f t="shared" si="2"/>
        <v>0</v>
      </c>
      <c r="AF32" s="87">
        <f t="shared" si="2"/>
        <v>0</v>
      </c>
      <c r="AG32" s="88">
        <f t="shared" si="2"/>
        <v>0</v>
      </c>
      <c r="AH32" s="88">
        <f t="shared" si="2"/>
        <v>30</v>
      </c>
      <c r="AI32" s="90">
        <f t="shared" si="2"/>
        <v>0</v>
      </c>
      <c r="AJ32" s="91">
        <f t="shared" si="2"/>
        <v>0</v>
      </c>
      <c r="AK32" s="88">
        <f t="shared" si="2"/>
        <v>0</v>
      </c>
      <c r="AL32" s="88">
        <f t="shared" si="2"/>
        <v>0</v>
      </c>
      <c r="AM32" s="90">
        <f t="shared" si="2"/>
        <v>0</v>
      </c>
      <c r="AO32" s="7" t="s">
        <v>65</v>
      </c>
    </row>
    <row r="33" spans="1:41" ht="18" customHeight="1" thickBot="1">
      <c r="A33" s="396"/>
      <c r="B33" s="397"/>
      <c r="C33" s="398"/>
      <c r="D33" s="503"/>
      <c r="E33" s="421"/>
      <c r="F33" s="488"/>
      <c r="G33" s="505"/>
      <c r="H33" s="421"/>
      <c r="I33" s="421"/>
      <c r="J33" s="421"/>
      <c r="K33" s="421"/>
      <c r="L33" s="431">
        <f>SUM(L32:O32)</f>
        <v>90</v>
      </c>
      <c r="M33" s="432"/>
      <c r="N33" s="432"/>
      <c r="O33" s="433"/>
      <c r="P33" s="431">
        <f>SUM(P32:S32)</f>
        <v>30</v>
      </c>
      <c r="Q33" s="432"/>
      <c r="R33" s="432"/>
      <c r="S33" s="433"/>
      <c r="T33" s="431">
        <f>SUM(T32:W32)</f>
        <v>60</v>
      </c>
      <c r="U33" s="432"/>
      <c r="V33" s="432"/>
      <c r="W33" s="433"/>
      <c r="X33" s="431">
        <f>SUM(X32:AA32)</f>
        <v>60</v>
      </c>
      <c r="Y33" s="432"/>
      <c r="Z33" s="432"/>
      <c r="AA33" s="433"/>
      <c r="AB33" s="431">
        <f>SUM(AB32:AE32)</f>
        <v>30</v>
      </c>
      <c r="AC33" s="432"/>
      <c r="AD33" s="432"/>
      <c r="AE33" s="433"/>
      <c r="AF33" s="431">
        <f>SUM(AF32:AI32)</f>
        <v>30</v>
      </c>
      <c r="AG33" s="432"/>
      <c r="AH33" s="432"/>
      <c r="AI33" s="433"/>
      <c r="AJ33" s="431">
        <f>SUM(AJ32:AM32)</f>
        <v>0</v>
      </c>
      <c r="AK33" s="432"/>
      <c r="AL33" s="432"/>
      <c r="AM33" s="433"/>
      <c r="AO33" s="7">
        <f>SUM(L33:AM33)</f>
        <v>300</v>
      </c>
    </row>
    <row r="34" spans="1:41" ht="18" customHeight="1">
      <c r="A34" s="396"/>
      <c r="B34" s="397"/>
      <c r="C34" s="398"/>
      <c r="D34" s="495" t="s">
        <v>26</v>
      </c>
      <c r="E34" s="496"/>
      <c r="F34" s="497"/>
      <c r="G34" s="472" t="s">
        <v>27</v>
      </c>
      <c r="H34" s="452"/>
      <c r="I34" s="452"/>
      <c r="J34" s="452"/>
      <c r="K34" s="453"/>
      <c r="L34" s="477">
        <v>0</v>
      </c>
      <c r="M34" s="478"/>
      <c r="N34" s="478"/>
      <c r="O34" s="479"/>
      <c r="P34" s="477">
        <v>0</v>
      </c>
      <c r="Q34" s="478"/>
      <c r="R34" s="478"/>
      <c r="S34" s="479"/>
      <c r="T34" s="477">
        <v>0</v>
      </c>
      <c r="U34" s="478"/>
      <c r="V34" s="478"/>
      <c r="W34" s="479"/>
      <c r="X34" s="477">
        <v>0</v>
      </c>
      <c r="Y34" s="478"/>
      <c r="Z34" s="478"/>
      <c r="AA34" s="479"/>
      <c r="AB34" s="477">
        <v>0</v>
      </c>
      <c r="AC34" s="478"/>
      <c r="AD34" s="478"/>
      <c r="AE34" s="479"/>
      <c r="AF34" s="477">
        <v>1</v>
      </c>
      <c r="AG34" s="478"/>
      <c r="AH34" s="478"/>
      <c r="AI34" s="479"/>
      <c r="AJ34" s="477">
        <v>0</v>
      </c>
      <c r="AK34" s="478"/>
      <c r="AL34" s="478"/>
      <c r="AM34" s="479"/>
      <c r="AO34" s="7">
        <f>SUM(L34:AM34)</f>
        <v>1</v>
      </c>
    </row>
    <row r="35" spans="1:41" ht="18" customHeight="1">
      <c r="A35" s="396"/>
      <c r="B35" s="397"/>
      <c r="C35" s="398"/>
      <c r="D35" s="498"/>
      <c r="E35" s="397"/>
      <c r="F35" s="499"/>
      <c r="G35" s="481" t="s">
        <v>28</v>
      </c>
      <c r="H35" s="482"/>
      <c r="I35" s="482"/>
      <c r="J35" s="482"/>
      <c r="K35" s="483"/>
      <c r="L35" s="466">
        <v>5</v>
      </c>
      <c r="M35" s="467"/>
      <c r="N35" s="467"/>
      <c r="O35" s="468"/>
      <c r="P35" s="466">
        <v>2</v>
      </c>
      <c r="Q35" s="467"/>
      <c r="R35" s="467"/>
      <c r="S35" s="468"/>
      <c r="T35" s="466">
        <v>2</v>
      </c>
      <c r="U35" s="467"/>
      <c r="V35" s="467"/>
      <c r="W35" s="468"/>
      <c r="X35" s="466">
        <v>2</v>
      </c>
      <c r="Y35" s="467"/>
      <c r="Z35" s="467"/>
      <c r="AA35" s="468"/>
      <c r="AB35" s="466">
        <v>1</v>
      </c>
      <c r="AC35" s="467"/>
      <c r="AD35" s="467"/>
      <c r="AE35" s="468"/>
      <c r="AF35" s="466">
        <v>0</v>
      </c>
      <c r="AG35" s="467"/>
      <c r="AH35" s="467"/>
      <c r="AI35" s="468"/>
      <c r="AJ35" s="466">
        <v>0</v>
      </c>
      <c r="AK35" s="467"/>
      <c r="AL35" s="467"/>
      <c r="AM35" s="468"/>
      <c r="AO35" s="7">
        <f>SUM(L35:AM35)</f>
        <v>12</v>
      </c>
    </row>
    <row r="36" spans="1:41" ht="18" customHeight="1" thickBot="1">
      <c r="A36" s="396"/>
      <c r="B36" s="397"/>
      <c r="C36" s="398"/>
      <c r="D36" s="500"/>
      <c r="E36" s="432"/>
      <c r="F36" s="501"/>
      <c r="G36" s="481" t="s">
        <v>64</v>
      </c>
      <c r="H36" s="482"/>
      <c r="I36" s="482"/>
      <c r="J36" s="482"/>
      <c r="K36" s="483"/>
      <c r="L36" s="480">
        <v>6</v>
      </c>
      <c r="M36" s="480"/>
      <c r="N36" s="480"/>
      <c r="O36" s="480"/>
      <c r="P36" s="480">
        <v>2</v>
      </c>
      <c r="Q36" s="480"/>
      <c r="R36" s="480"/>
      <c r="S36" s="480"/>
      <c r="T36" s="480">
        <v>1</v>
      </c>
      <c r="U36" s="480"/>
      <c r="V36" s="480"/>
      <c r="W36" s="480"/>
      <c r="X36" s="480">
        <v>1</v>
      </c>
      <c r="Y36" s="480"/>
      <c r="Z36" s="480"/>
      <c r="AA36" s="480"/>
      <c r="AB36" s="480">
        <v>1</v>
      </c>
      <c r="AC36" s="480"/>
      <c r="AD36" s="480"/>
      <c r="AE36" s="480"/>
      <c r="AF36" s="480">
        <v>2</v>
      </c>
      <c r="AG36" s="480"/>
      <c r="AH36" s="480"/>
      <c r="AI36" s="480"/>
      <c r="AJ36" s="480">
        <v>0</v>
      </c>
      <c r="AK36" s="480"/>
      <c r="AL36" s="480"/>
      <c r="AM36" s="480"/>
      <c r="AO36" s="7">
        <f>SUM(L36:AM36)</f>
        <v>13</v>
      </c>
    </row>
    <row r="37" spans="1:39" ht="18" customHeight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4"/>
      <c r="V37" s="93"/>
      <c r="W37" s="93"/>
      <c r="X37" s="93"/>
      <c r="Y37" s="93"/>
      <c r="Z37" s="94"/>
      <c r="AA37" s="95"/>
      <c r="AB37" s="96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8"/>
    </row>
    <row r="38" spans="1:39" ht="18" customHeight="1">
      <c r="A38" s="8" t="s">
        <v>61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20"/>
      <c r="AB38" s="99"/>
      <c r="AC38" s="100" t="s">
        <v>231</v>
      </c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</row>
    <row r="39" spans="1:39" ht="18" customHeight="1">
      <c r="A39" s="102"/>
      <c r="B39" s="103" t="s">
        <v>19</v>
      </c>
      <c r="C39" s="229" t="s">
        <v>198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04"/>
      <c r="U39" s="104"/>
      <c r="V39" s="104"/>
      <c r="W39" s="104"/>
      <c r="X39" s="14"/>
      <c r="Y39" s="14"/>
      <c r="Z39" s="14"/>
      <c r="AA39" s="20"/>
      <c r="AB39" s="99"/>
      <c r="AC39" s="100"/>
      <c r="AD39" s="105"/>
      <c r="AE39" s="105"/>
      <c r="AF39" s="100"/>
      <c r="AG39" s="100"/>
      <c r="AH39" s="100"/>
      <c r="AI39" s="100"/>
      <c r="AJ39" s="100"/>
      <c r="AK39" s="106"/>
      <c r="AL39" s="106"/>
      <c r="AM39" s="107"/>
    </row>
    <row r="40" spans="1:41" ht="18" customHeight="1">
      <c r="A40" s="102"/>
      <c r="C40" s="229" t="s">
        <v>199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9"/>
      <c r="U40" s="13"/>
      <c r="V40" s="109"/>
      <c r="W40" s="109"/>
      <c r="X40" s="14"/>
      <c r="Y40" s="14"/>
      <c r="Z40" s="14"/>
      <c r="AA40" s="20"/>
      <c r="AB40" s="99"/>
      <c r="AC40" s="110" t="s">
        <v>29</v>
      </c>
      <c r="AD40" s="111"/>
      <c r="AE40" s="111"/>
      <c r="AF40" s="112"/>
      <c r="AG40" s="111"/>
      <c r="AH40" s="100"/>
      <c r="AI40" s="100"/>
      <c r="AJ40" s="111"/>
      <c r="AK40" s="111"/>
      <c r="AL40" s="111"/>
      <c r="AM40" s="101"/>
      <c r="AO40" s="113"/>
    </row>
    <row r="41" spans="1:41" ht="18" customHeight="1">
      <c r="A41" s="102"/>
      <c r="B41" s="103" t="s">
        <v>20</v>
      </c>
      <c r="C41" s="108" t="s">
        <v>214</v>
      </c>
      <c r="D41" s="34"/>
      <c r="E41" s="34"/>
      <c r="F41" s="3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4"/>
      <c r="R41" s="14"/>
      <c r="S41" s="14"/>
      <c r="T41" s="104"/>
      <c r="U41" s="104"/>
      <c r="V41" s="104"/>
      <c r="W41" s="104"/>
      <c r="X41" s="14"/>
      <c r="Y41" s="14"/>
      <c r="Z41" s="14"/>
      <c r="AA41" s="20"/>
      <c r="AB41" s="99"/>
      <c r="AC41" s="112" t="s">
        <v>30</v>
      </c>
      <c r="AD41" s="112" t="s">
        <v>31</v>
      </c>
      <c r="AE41" s="100"/>
      <c r="AF41" s="105"/>
      <c r="AG41" s="100"/>
      <c r="AH41" s="100"/>
      <c r="AI41" s="100"/>
      <c r="AJ41" s="100"/>
      <c r="AK41" s="100"/>
      <c r="AL41" s="100"/>
      <c r="AM41" s="115"/>
      <c r="AO41" s="113"/>
    </row>
    <row r="42" spans="1:41" ht="18" customHeight="1">
      <c r="A42" s="102"/>
      <c r="B42" s="114" t="s">
        <v>21</v>
      </c>
      <c r="C42" s="1" t="s">
        <v>271</v>
      </c>
      <c r="D42" s="104"/>
      <c r="E42" s="104"/>
      <c r="F42" s="104"/>
      <c r="G42" s="34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4"/>
      <c r="Y42" s="14"/>
      <c r="Z42" s="14"/>
      <c r="AA42" s="20"/>
      <c r="AB42" s="99"/>
      <c r="AC42" s="111" t="s">
        <v>32</v>
      </c>
      <c r="AD42" s="111" t="s">
        <v>33</v>
      </c>
      <c r="AE42" s="119"/>
      <c r="AF42" s="119"/>
      <c r="AG42" s="100"/>
      <c r="AH42" s="100"/>
      <c r="AI42" s="100"/>
      <c r="AJ42" s="100"/>
      <c r="AK42" s="100"/>
      <c r="AL42" s="100"/>
      <c r="AM42" s="101"/>
      <c r="AO42" s="113"/>
    </row>
    <row r="43" spans="1:41" ht="18" customHeight="1">
      <c r="A43" s="102"/>
      <c r="B43" s="116" t="s">
        <v>22</v>
      </c>
      <c r="C43" s="308" t="s">
        <v>282</v>
      </c>
      <c r="D43" s="34"/>
      <c r="E43" s="34"/>
      <c r="F43" s="34"/>
      <c r="G43" s="34"/>
      <c r="H43" s="34"/>
      <c r="I43" s="34"/>
      <c r="J43" s="34"/>
      <c r="K43" s="120"/>
      <c r="L43" s="34"/>
      <c r="M43" s="34"/>
      <c r="N43" s="34"/>
      <c r="O43" s="34"/>
      <c r="P43" s="34"/>
      <c r="Q43" s="34"/>
      <c r="R43" s="34"/>
      <c r="S43" s="34"/>
      <c r="T43" s="34"/>
      <c r="U43" s="14"/>
      <c r="V43" s="14"/>
      <c r="W43" s="14"/>
      <c r="X43" s="14"/>
      <c r="Y43" s="14"/>
      <c r="Z43" s="14"/>
      <c r="AA43" s="20"/>
      <c r="AB43" s="99"/>
      <c r="AC43" s="112" t="s">
        <v>15</v>
      </c>
      <c r="AD43" s="121" t="s">
        <v>34</v>
      </c>
      <c r="AE43" s="100"/>
      <c r="AF43" s="100"/>
      <c r="AG43" s="100"/>
      <c r="AH43" s="100"/>
      <c r="AI43" s="100"/>
      <c r="AJ43" s="100"/>
      <c r="AK43" s="100"/>
      <c r="AL43" s="100"/>
      <c r="AM43" s="101"/>
      <c r="AO43" s="113"/>
    </row>
    <row r="44" spans="1:39" ht="18" customHeight="1">
      <c r="A44" s="102"/>
      <c r="B44" s="116" t="s">
        <v>23</v>
      </c>
      <c r="C44" s="117" t="s">
        <v>270</v>
      </c>
      <c r="D44" s="34"/>
      <c r="E44" s="34"/>
      <c r="F44" s="34"/>
      <c r="G44" s="3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20"/>
      <c r="AB44" s="99"/>
      <c r="AC44" s="112" t="s">
        <v>35</v>
      </c>
      <c r="AD44" s="112" t="s">
        <v>36</v>
      </c>
      <c r="AE44" s="100"/>
      <c r="AF44" s="100"/>
      <c r="AG44" s="100"/>
      <c r="AH44" s="100"/>
      <c r="AI44" s="100"/>
      <c r="AJ44" s="100"/>
      <c r="AK44" s="100"/>
      <c r="AL44" s="100"/>
      <c r="AM44" s="101"/>
    </row>
    <row r="45" spans="1:39" ht="18" customHeight="1">
      <c r="A45" s="102"/>
      <c r="B45" s="116" t="s">
        <v>45</v>
      </c>
      <c r="C45" s="1" t="s">
        <v>266</v>
      </c>
      <c r="D45" s="34"/>
      <c r="E45" s="34"/>
      <c r="F45" s="3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04"/>
      <c r="U45" s="104"/>
      <c r="V45" s="104"/>
      <c r="W45" s="104"/>
      <c r="X45" s="14"/>
      <c r="Y45" s="14"/>
      <c r="Z45" s="14"/>
      <c r="AA45" s="20"/>
      <c r="AB45" s="99"/>
      <c r="AC45" s="112" t="s">
        <v>37</v>
      </c>
      <c r="AD45" s="112" t="s">
        <v>38</v>
      </c>
      <c r="AE45" s="100"/>
      <c r="AF45" s="105"/>
      <c r="AG45" s="100"/>
      <c r="AH45" s="100"/>
      <c r="AI45" s="100"/>
      <c r="AJ45" s="100"/>
      <c r="AK45" s="100"/>
      <c r="AL45" s="100"/>
      <c r="AM45" s="101"/>
    </row>
    <row r="46" spans="1:39" ht="18" customHeight="1">
      <c r="A46" s="102"/>
      <c r="B46" s="116" t="s">
        <v>46</v>
      </c>
      <c r="C46" s="1" t="s">
        <v>265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04"/>
      <c r="U46" s="104"/>
      <c r="V46" s="104"/>
      <c r="W46" s="104"/>
      <c r="X46" s="14"/>
      <c r="Y46" s="14"/>
      <c r="Z46" s="14"/>
      <c r="AA46" s="20"/>
      <c r="AB46" s="99"/>
      <c r="AC46" s="111" t="s">
        <v>39</v>
      </c>
      <c r="AD46" s="111" t="s">
        <v>40</v>
      </c>
      <c r="AE46" s="100"/>
      <c r="AF46" s="105"/>
      <c r="AG46" s="100"/>
      <c r="AH46" s="100"/>
      <c r="AI46" s="100"/>
      <c r="AJ46" s="100"/>
      <c r="AK46" s="100"/>
      <c r="AL46" s="100"/>
      <c r="AM46" s="101"/>
    </row>
    <row r="47" spans="1:39" ht="18" customHeight="1">
      <c r="A47" s="102"/>
      <c r="B47" s="103" t="s">
        <v>47</v>
      </c>
      <c r="C47" s="231" t="s">
        <v>267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04"/>
      <c r="U47" s="104"/>
      <c r="V47" s="104"/>
      <c r="W47" s="104"/>
      <c r="X47" s="14"/>
      <c r="Y47" s="14"/>
      <c r="Z47" s="14"/>
      <c r="AA47" s="20"/>
      <c r="AB47" s="99"/>
      <c r="AC47" s="111"/>
      <c r="AD47" s="111"/>
      <c r="AE47" s="100"/>
      <c r="AF47" s="105"/>
      <c r="AG47" s="100"/>
      <c r="AH47" s="100"/>
      <c r="AI47" s="100"/>
      <c r="AJ47" s="100"/>
      <c r="AK47" s="100"/>
      <c r="AL47" s="100"/>
      <c r="AM47" s="101"/>
    </row>
    <row r="48" spans="1:39" ht="18" customHeight="1">
      <c r="A48" s="102"/>
      <c r="B48" s="103"/>
      <c r="C48" s="3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04"/>
      <c r="U48" s="104"/>
      <c r="V48" s="104"/>
      <c r="W48" s="104"/>
      <c r="X48" s="14"/>
      <c r="Y48" s="14"/>
      <c r="Z48" s="14"/>
      <c r="AA48" s="20"/>
      <c r="AB48" s="99"/>
      <c r="AC48" s="122"/>
      <c r="AD48" s="111" t="s">
        <v>63</v>
      </c>
      <c r="AE48" s="123"/>
      <c r="AF48" s="105"/>
      <c r="AG48" s="100"/>
      <c r="AH48" s="100"/>
      <c r="AI48" s="105"/>
      <c r="AJ48" s="100"/>
      <c r="AK48" s="100"/>
      <c r="AL48" s="100"/>
      <c r="AM48" s="101"/>
    </row>
    <row r="49" spans="1:39" ht="18" customHeight="1" thickBot="1">
      <c r="A49" s="124"/>
      <c r="B49" s="232"/>
      <c r="C49" s="28"/>
      <c r="D49" s="28"/>
      <c r="E49" s="125"/>
      <c r="F49" s="125"/>
      <c r="G49" s="125"/>
      <c r="H49" s="125"/>
      <c r="I49" s="125"/>
      <c r="J49" s="125"/>
      <c r="K49" s="28"/>
      <c r="L49" s="28"/>
      <c r="M49" s="28"/>
      <c r="N49" s="28"/>
      <c r="O49" s="28"/>
      <c r="P49" s="28"/>
      <c r="Q49" s="28"/>
      <c r="R49" s="28"/>
      <c r="S49" s="28"/>
      <c r="T49" s="126"/>
      <c r="U49" s="28"/>
      <c r="V49" s="28"/>
      <c r="W49" s="28"/>
      <c r="X49" s="28"/>
      <c r="Y49" s="28"/>
      <c r="Z49" s="28"/>
      <c r="AA49" s="127"/>
      <c r="AB49" s="484" t="s">
        <v>41</v>
      </c>
      <c r="AC49" s="404"/>
      <c r="AD49" s="485"/>
      <c r="AE49" s="485"/>
      <c r="AF49" s="485"/>
      <c r="AG49" s="485"/>
      <c r="AH49" s="485"/>
      <c r="AI49" s="485"/>
      <c r="AJ49" s="485"/>
      <c r="AK49" s="485"/>
      <c r="AL49" s="485"/>
      <c r="AM49" s="486"/>
    </row>
    <row r="50" spans="1:39" ht="18" customHeight="1">
      <c r="A50" s="443" t="s">
        <v>277</v>
      </c>
      <c r="B50" s="444"/>
      <c r="C50" s="445"/>
      <c r="D50" s="514" t="s">
        <v>230</v>
      </c>
      <c r="E50" s="515"/>
      <c r="F50" s="515"/>
      <c r="G50" s="515"/>
      <c r="H50" s="515"/>
      <c r="I50" s="515"/>
      <c r="J50" s="515"/>
      <c r="K50" s="515"/>
      <c r="L50" s="515"/>
      <c r="M50" s="515"/>
      <c r="N50" s="515"/>
      <c r="O50" s="515"/>
      <c r="P50" s="515"/>
      <c r="Q50" s="515"/>
      <c r="R50" s="515"/>
      <c r="S50" s="515"/>
      <c r="T50" s="515"/>
      <c r="U50" s="515"/>
      <c r="V50" s="515"/>
      <c r="W50" s="515"/>
      <c r="X50" s="515"/>
      <c r="Y50" s="515"/>
      <c r="Z50" s="515"/>
      <c r="AA50" s="516"/>
      <c r="AB50" s="461" t="s">
        <v>0</v>
      </c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3"/>
    </row>
    <row r="51" spans="1:39" ht="18" customHeight="1">
      <c r="A51" s="408"/>
      <c r="B51" s="409"/>
      <c r="C51" s="410"/>
      <c r="D51" s="517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8"/>
      <c r="T51" s="518"/>
      <c r="U51" s="518"/>
      <c r="V51" s="518"/>
      <c r="W51" s="518"/>
      <c r="X51" s="518"/>
      <c r="Y51" s="518"/>
      <c r="Z51" s="518"/>
      <c r="AA51" s="519"/>
      <c r="AB51" s="8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10"/>
    </row>
    <row r="52" spans="1:39" ht="18" customHeight="1">
      <c r="A52" s="389" t="s">
        <v>136</v>
      </c>
      <c r="B52" s="390"/>
      <c r="C52" s="391"/>
      <c r="D52" s="108" t="s">
        <v>196</v>
      </c>
      <c r="E52" s="228"/>
      <c r="F52" s="228"/>
      <c r="G52" s="228"/>
      <c r="H52" s="228"/>
      <c r="I52" s="22" t="s">
        <v>188</v>
      </c>
      <c r="J52" s="14"/>
      <c r="K52" s="12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1"/>
      <c r="W52" s="11"/>
      <c r="X52" s="14"/>
      <c r="Y52" s="11"/>
      <c r="Z52" s="11"/>
      <c r="AA52" s="11"/>
      <c r="AB52" s="15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7"/>
    </row>
    <row r="53" spans="1:39" ht="18" customHeight="1">
      <c r="A53" s="393" t="s">
        <v>90</v>
      </c>
      <c r="B53" s="394"/>
      <c r="C53" s="395"/>
      <c r="D53" s="11" t="s">
        <v>71</v>
      </c>
      <c r="E53" s="12"/>
      <c r="F53" s="12"/>
      <c r="G53" s="12"/>
      <c r="H53" s="12"/>
      <c r="I53" s="13" t="s">
        <v>137</v>
      </c>
      <c r="J53" s="14"/>
      <c r="K53" s="12"/>
      <c r="L53" s="13"/>
      <c r="M53" s="9"/>
      <c r="N53" s="12"/>
      <c r="O53" s="13"/>
      <c r="P53" s="13"/>
      <c r="Q53" s="13"/>
      <c r="R53" s="13"/>
      <c r="S53" s="13"/>
      <c r="T53" s="13"/>
      <c r="U53" s="13"/>
      <c r="V53" s="11"/>
      <c r="W53" s="11"/>
      <c r="X53" s="14"/>
      <c r="Y53" s="18"/>
      <c r="Z53" s="18"/>
      <c r="AA53" s="18"/>
      <c r="AB53" s="15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7"/>
    </row>
    <row r="54" spans="1:39" ht="18" customHeight="1">
      <c r="A54" s="393" t="s">
        <v>91</v>
      </c>
      <c r="B54" s="394"/>
      <c r="C54" s="395"/>
      <c r="D54" s="11" t="s">
        <v>70</v>
      </c>
      <c r="E54" s="12"/>
      <c r="F54" s="12"/>
      <c r="G54" s="11"/>
      <c r="H54" s="11"/>
      <c r="I54" s="13" t="s">
        <v>147</v>
      </c>
      <c r="J54" s="14"/>
      <c r="K54" s="13"/>
      <c r="L54" s="13"/>
      <c r="M54" s="13"/>
      <c r="N54" s="12"/>
      <c r="O54" s="13"/>
      <c r="P54" s="13"/>
      <c r="Q54" s="13"/>
      <c r="R54" s="13"/>
      <c r="S54" s="13"/>
      <c r="T54" s="13"/>
      <c r="U54" s="13"/>
      <c r="V54" s="11"/>
      <c r="W54" s="11"/>
      <c r="X54" s="14"/>
      <c r="Y54" s="18"/>
      <c r="Z54" s="18"/>
      <c r="AA54" s="18"/>
      <c r="AB54" s="19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20"/>
    </row>
    <row r="55" spans="1:39" ht="18" customHeight="1">
      <c r="A55" s="393" t="s">
        <v>92</v>
      </c>
      <c r="B55" s="394"/>
      <c r="C55" s="395"/>
      <c r="D55" s="11" t="s">
        <v>1</v>
      </c>
      <c r="E55" s="11"/>
      <c r="F55" s="11"/>
      <c r="G55" s="11"/>
      <c r="H55" s="11"/>
      <c r="I55" s="22" t="s">
        <v>93</v>
      </c>
      <c r="J55" s="14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1"/>
      <c r="W55" s="11"/>
      <c r="X55" s="14"/>
      <c r="Y55" s="11"/>
      <c r="Z55" s="11"/>
      <c r="AA55" s="11"/>
      <c r="AB55" s="19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20"/>
    </row>
    <row r="56" spans="1:39" ht="18" customHeight="1">
      <c r="A56" s="393"/>
      <c r="B56" s="394"/>
      <c r="C56" s="395"/>
      <c r="D56" s="23" t="s">
        <v>3</v>
      </c>
      <c r="E56" s="11"/>
      <c r="F56" s="11"/>
      <c r="G56" s="11"/>
      <c r="H56" s="11"/>
      <c r="I56" s="22" t="s">
        <v>174</v>
      </c>
      <c r="J56" s="14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1"/>
      <c r="W56" s="11"/>
      <c r="X56" s="14"/>
      <c r="Y56" s="11"/>
      <c r="Z56" s="11"/>
      <c r="AA56" s="11"/>
      <c r="AB56" s="19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20"/>
    </row>
    <row r="57" spans="1:39" ht="18" customHeight="1">
      <c r="A57" s="393" t="s">
        <v>278</v>
      </c>
      <c r="B57" s="394"/>
      <c r="C57" s="395"/>
      <c r="D57" s="23"/>
      <c r="E57" s="11"/>
      <c r="F57" s="11"/>
      <c r="G57" s="11"/>
      <c r="H57" s="11"/>
      <c r="I57" s="22" t="s">
        <v>175</v>
      </c>
      <c r="J57" s="14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1"/>
      <c r="W57" s="11"/>
      <c r="X57" s="14"/>
      <c r="Y57" s="11"/>
      <c r="Z57" s="11"/>
      <c r="AA57" s="11"/>
      <c r="AB57" s="507" t="s">
        <v>2</v>
      </c>
      <c r="AC57" s="508"/>
      <c r="AD57" s="508"/>
      <c r="AE57" s="508"/>
      <c r="AF57" s="508"/>
      <c r="AG57" s="508"/>
      <c r="AH57" s="508"/>
      <c r="AI57" s="508"/>
      <c r="AJ57" s="508"/>
      <c r="AK57" s="508"/>
      <c r="AL57" s="508"/>
      <c r="AM57" s="509"/>
    </row>
    <row r="58" spans="1:39" ht="18" customHeight="1">
      <c r="A58" s="389" t="s">
        <v>279</v>
      </c>
      <c r="B58" s="390"/>
      <c r="C58" s="391"/>
      <c r="D58" s="23"/>
      <c r="E58" s="11"/>
      <c r="F58" s="11"/>
      <c r="G58" s="11"/>
      <c r="H58" s="11"/>
      <c r="I58" s="22"/>
      <c r="J58" s="14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1"/>
      <c r="W58" s="11"/>
      <c r="X58" s="14"/>
      <c r="Y58" s="11"/>
      <c r="Z58" s="11"/>
      <c r="AA58" s="11"/>
      <c r="AB58" s="507" t="s">
        <v>4</v>
      </c>
      <c r="AC58" s="508"/>
      <c r="AD58" s="508"/>
      <c r="AE58" s="508"/>
      <c r="AF58" s="508"/>
      <c r="AG58" s="508"/>
      <c r="AH58" s="508"/>
      <c r="AI58" s="508"/>
      <c r="AJ58" s="508"/>
      <c r="AK58" s="508"/>
      <c r="AL58" s="508"/>
      <c r="AM58" s="509"/>
    </row>
    <row r="59" spans="1:39" ht="18" customHeight="1">
      <c r="A59" s="393" t="s">
        <v>172</v>
      </c>
      <c r="B59" s="394"/>
      <c r="C59" s="395"/>
      <c r="D59" s="23"/>
      <c r="E59" s="11"/>
      <c r="F59" s="11"/>
      <c r="G59" s="11"/>
      <c r="H59" s="11"/>
      <c r="I59" s="13"/>
      <c r="J59" s="14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1"/>
      <c r="W59" s="11"/>
      <c r="X59" s="14"/>
      <c r="Y59" s="11"/>
      <c r="Z59" s="11"/>
      <c r="AA59" s="11"/>
      <c r="AB59" s="19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20"/>
    </row>
    <row r="60" spans="1:39" ht="18" customHeight="1" thickBot="1">
      <c r="A60" s="393" t="s">
        <v>148</v>
      </c>
      <c r="B60" s="419"/>
      <c r="C60" s="395"/>
      <c r="D60" s="27"/>
      <c r="E60" s="28"/>
      <c r="F60" s="28"/>
      <c r="G60" s="28"/>
      <c r="H60" s="28"/>
      <c r="I60" s="28"/>
      <c r="J60" s="28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0"/>
      <c r="W60" s="30"/>
      <c r="X60" s="28"/>
      <c r="Y60" s="26"/>
      <c r="Z60" s="26"/>
      <c r="AA60" s="26"/>
      <c r="AB60" s="520"/>
      <c r="AC60" s="521"/>
      <c r="AD60" s="521"/>
      <c r="AE60" s="521"/>
      <c r="AF60" s="521"/>
      <c r="AG60" s="521"/>
      <c r="AH60" s="521"/>
      <c r="AI60" s="521"/>
      <c r="AJ60" s="521"/>
      <c r="AK60" s="521"/>
      <c r="AL60" s="521"/>
      <c r="AM60" s="522"/>
    </row>
    <row r="61" spans="1:39" ht="18" customHeight="1" thickBot="1">
      <c r="A61" s="378"/>
      <c r="B61" s="379"/>
      <c r="C61" s="38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</row>
    <row r="62" spans="1:39" s="123" customFormat="1" ht="18" customHeight="1">
      <c r="A62" s="405" t="s">
        <v>42</v>
      </c>
      <c r="B62" s="399" t="s">
        <v>6</v>
      </c>
      <c r="C62" s="400"/>
      <c r="D62" s="542" t="s">
        <v>7</v>
      </c>
      <c r="E62" s="543"/>
      <c r="F62" s="544"/>
      <c r="G62" s="451" t="s">
        <v>8</v>
      </c>
      <c r="H62" s="452"/>
      <c r="I62" s="452"/>
      <c r="J62" s="452"/>
      <c r="K62" s="452"/>
      <c r="L62" s="451" t="s">
        <v>9</v>
      </c>
      <c r="M62" s="452"/>
      <c r="N62" s="452"/>
      <c r="O62" s="452"/>
      <c r="P62" s="452"/>
      <c r="Q62" s="452"/>
      <c r="R62" s="452"/>
      <c r="S62" s="452"/>
      <c r="T62" s="452"/>
      <c r="U62" s="452"/>
      <c r="V62" s="452"/>
      <c r="W62" s="452"/>
      <c r="X62" s="452"/>
      <c r="Y62" s="452"/>
      <c r="Z62" s="452"/>
      <c r="AA62" s="452"/>
      <c r="AB62" s="452"/>
      <c r="AC62" s="452"/>
      <c r="AD62" s="452"/>
      <c r="AE62" s="452"/>
      <c r="AF62" s="452"/>
      <c r="AG62" s="452"/>
      <c r="AH62" s="452"/>
      <c r="AI62" s="452"/>
      <c r="AJ62" s="452"/>
      <c r="AK62" s="452"/>
      <c r="AL62" s="452"/>
      <c r="AM62" s="453"/>
    </row>
    <row r="63" spans="1:39" s="123" customFormat="1" ht="18" customHeight="1">
      <c r="A63" s="406"/>
      <c r="B63" s="401"/>
      <c r="C63" s="402"/>
      <c r="D63" s="545"/>
      <c r="E63" s="546"/>
      <c r="F63" s="547"/>
      <c r="G63" s="438" t="s">
        <v>10</v>
      </c>
      <c r="H63" s="426" t="s">
        <v>11</v>
      </c>
      <c r="I63" s="426"/>
      <c r="J63" s="426"/>
      <c r="K63" s="424"/>
      <c r="L63" s="455" t="s">
        <v>189</v>
      </c>
      <c r="M63" s="426"/>
      <c r="N63" s="426"/>
      <c r="O63" s="456"/>
      <c r="P63" s="455" t="s">
        <v>190</v>
      </c>
      <c r="Q63" s="426"/>
      <c r="R63" s="426"/>
      <c r="S63" s="456"/>
      <c r="T63" s="455" t="s">
        <v>191</v>
      </c>
      <c r="U63" s="426"/>
      <c r="V63" s="426"/>
      <c r="W63" s="456"/>
      <c r="X63" s="458" t="s">
        <v>192</v>
      </c>
      <c r="Y63" s="459"/>
      <c r="Z63" s="459"/>
      <c r="AA63" s="460"/>
      <c r="AB63" s="458" t="s">
        <v>193</v>
      </c>
      <c r="AC63" s="459"/>
      <c r="AD63" s="459"/>
      <c r="AE63" s="460"/>
      <c r="AF63" s="458" t="s">
        <v>194</v>
      </c>
      <c r="AG63" s="459"/>
      <c r="AH63" s="459"/>
      <c r="AI63" s="460"/>
      <c r="AJ63" s="458" t="s">
        <v>195</v>
      </c>
      <c r="AK63" s="459"/>
      <c r="AL63" s="459"/>
      <c r="AM63" s="460"/>
    </row>
    <row r="64" spans="1:39" s="123" customFormat="1" ht="18" customHeight="1">
      <c r="A64" s="406"/>
      <c r="B64" s="401"/>
      <c r="C64" s="402"/>
      <c r="D64" s="429" t="s">
        <v>269</v>
      </c>
      <c r="E64" s="510" t="s">
        <v>12</v>
      </c>
      <c r="F64" s="414" t="s">
        <v>64</v>
      </c>
      <c r="G64" s="439"/>
      <c r="H64" s="426" t="s">
        <v>13</v>
      </c>
      <c r="I64" s="426" t="s">
        <v>14</v>
      </c>
      <c r="J64" s="426" t="s">
        <v>15</v>
      </c>
      <c r="K64" s="424" t="s">
        <v>58</v>
      </c>
      <c r="L64" s="458" t="s">
        <v>281</v>
      </c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459"/>
      <c r="AL64" s="459"/>
      <c r="AM64" s="460"/>
    </row>
    <row r="65" spans="1:39" s="123" customFormat="1" ht="18" customHeight="1">
      <c r="A65" s="406"/>
      <c r="B65" s="401"/>
      <c r="C65" s="402"/>
      <c r="D65" s="429"/>
      <c r="E65" s="511"/>
      <c r="F65" s="435"/>
      <c r="G65" s="439"/>
      <c r="H65" s="426"/>
      <c r="I65" s="426"/>
      <c r="J65" s="426"/>
      <c r="K65" s="424"/>
      <c r="L65" s="434" t="s">
        <v>13</v>
      </c>
      <c r="M65" s="457" t="s">
        <v>14</v>
      </c>
      <c r="N65" s="441" t="s">
        <v>16</v>
      </c>
      <c r="O65" s="414" t="s">
        <v>62</v>
      </c>
      <c r="P65" s="434" t="s">
        <v>13</v>
      </c>
      <c r="Q65" s="457" t="s">
        <v>14</v>
      </c>
      <c r="R65" s="441" t="s">
        <v>16</v>
      </c>
      <c r="S65" s="414" t="s">
        <v>62</v>
      </c>
      <c r="T65" s="434" t="s">
        <v>13</v>
      </c>
      <c r="U65" s="457" t="s">
        <v>14</v>
      </c>
      <c r="V65" s="441" t="s">
        <v>16</v>
      </c>
      <c r="W65" s="414" t="s">
        <v>62</v>
      </c>
      <c r="X65" s="434" t="s">
        <v>13</v>
      </c>
      <c r="Y65" s="457" t="s">
        <v>14</v>
      </c>
      <c r="Z65" s="441" t="s">
        <v>16</v>
      </c>
      <c r="AA65" s="414" t="s">
        <v>62</v>
      </c>
      <c r="AB65" s="434" t="s">
        <v>13</v>
      </c>
      <c r="AC65" s="457" t="s">
        <v>14</v>
      </c>
      <c r="AD65" s="441" t="s">
        <v>16</v>
      </c>
      <c r="AE65" s="414" t="s">
        <v>62</v>
      </c>
      <c r="AF65" s="434" t="s">
        <v>13</v>
      </c>
      <c r="AG65" s="457" t="s">
        <v>14</v>
      </c>
      <c r="AH65" s="441" t="s">
        <v>16</v>
      </c>
      <c r="AI65" s="414" t="s">
        <v>62</v>
      </c>
      <c r="AJ65" s="434" t="s">
        <v>13</v>
      </c>
      <c r="AK65" s="457" t="s">
        <v>14</v>
      </c>
      <c r="AL65" s="441" t="s">
        <v>16</v>
      </c>
      <c r="AM65" s="414" t="s">
        <v>62</v>
      </c>
    </row>
    <row r="66" spans="1:39" s="123" customFormat="1" ht="18" customHeight="1" thickBot="1">
      <c r="A66" s="407"/>
      <c r="B66" s="403"/>
      <c r="C66" s="404"/>
      <c r="D66" s="430"/>
      <c r="E66" s="512"/>
      <c r="F66" s="415"/>
      <c r="G66" s="440"/>
      <c r="H66" s="427"/>
      <c r="I66" s="427"/>
      <c r="J66" s="427"/>
      <c r="K66" s="425"/>
      <c r="L66" s="423"/>
      <c r="M66" s="437"/>
      <c r="N66" s="442"/>
      <c r="O66" s="415"/>
      <c r="P66" s="423"/>
      <c r="Q66" s="437"/>
      <c r="R66" s="442"/>
      <c r="S66" s="415"/>
      <c r="T66" s="423"/>
      <c r="U66" s="437"/>
      <c r="V66" s="442"/>
      <c r="W66" s="415"/>
      <c r="X66" s="423"/>
      <c r="Y66" s="437"/>
      <c r="Z66" s="442"/>
      <c r="AA66" s="415"/>
      <c r="AB66" s="423"/>
      <c r="AC66" s="437"/>
      <c r="AD66" s="442"/>
      <c r="AE66" s="415"/>
      <c r="AF66" s="423"/>
      <c r="AG66" s="437"/>
      <c r="AH66" s="442"/>
      <c r="AI66" s="415"/>
      <c r="AJ66" s="423"/>
      <c r="AK66" s="437"/>
      <c r="AL66" s="442"/>
      <c r="AM66" s="415"/>
    </row>
    <row r="67" spans="1:39" s="34" customFormat="1" ht="18" customHeight="1" thickBot="1">
      <c r="A67" s="32" t="s">
        <v>43</v>
      </c>
      <c r="B67" s="446" t="s">
        <v>44</v>
      </c>
      <c r="C67" s="446"/>
      <c r="D67" s="418"/>
      <c r="E67" s="418"/>
      <c r="F67" s="33"/>
      <c r="G67" s="21"/>
      <c r="H67" s="418"/>
      <c r="I67" s="418"/>
      <c r="J67" s="418"/>
      <c r="K67" s="418"/>
      <c r="L67" s="469"/>
      <c r="M67" s="469"/>
      <c r="N67" s="469"/>
      <c r="O67" s="469"/>
      <c r="P67" s="469"/>
      <c r="Q67" s="469"/>
      <c r="R67" s="469"/>
      <c r="S67" s="469"/>
      <c r="T67" s="469"/>
      <c r="U67" s="469"/>
      <c r="V67" s="469"/>
      <c r="W67" s="469"/>
      <c r="X67" s="469"/>
      <c r="Y67" s="469"/>
      <c r="Z67" s="469"/>
      <c r="AA67" s="469"/>
      <c r="AB67" s="469"/>
      <c r="AC67" s="469"/>
      <c r="AD67" s="469"/>
      <c r="AE67" s="469"/>
      <c r="AF67" s="469"/>
      <c r="AG67" s="469"/>
      <c r="AH67" s="469"/>
      <c r="AI67" s="469"/>
      <c r="AJ67" s="469"/>
      <c r="AK67" s="469"/>
      <c r="AL67" s="469"/>
      <c r="AM67" s="506"/>
    </row>
    <row r="68" spans="1:41" s="34" customFormat="1" ht="18" customHeight="1">
      <c r="A68" s="128" t="s">
        <v>19</v>
      </c>
      <c r="B68" s="550" t="s">
        <v>113</v>
      </c>
      <c r="C68" s="551"/>
      <c r="D68" s="129">
        <v>2</v>
      </c>
      <c r="E68" s="130">
        <v>2</v>
      </c>
      <c r="F68" s="131">
        <v>11</v>
      </c>
      <c r="G68" s="132">
        <f aca="true" t="shared" si="3" ref="G68:G74">SUM(H68:K68)</f>
        <v>105</v>
      </c>
      <c r="H68" s="133">
        <f>IF(SUM(L68+P68+T68+X68+AB68+AF68+AJ68)=0,"",SUM(L68+P68+T68+X68+AB68+AF68+AJ68))</f>
        <v>45</v>
      </c>
      <c r="I68" s="133">
        <f>IF(SUM(M68+Q68+U68+Y68+AC68+AG68+AK68)=0,"",SUM(M68+Q68+U68+Y68+AC68+AG68+AK68))</f>
        <v>60</v>
      </c>
      <c r="J68" s="133">
        <f aca="true" t="shared" si="4" ref="J68:K74">IF(SUM(N68+R68+V68+Z68+AD68+AH68+AL68)=0,"",SUM(N68+R68+V68+Z68+AD68+AH68+AL68))</f>
      </c>
      <c r="K68" s="133">
        <f t="shared" si="4"/>
      </c>
      <c r="L68" s="134">
        <v>30</v>
      </c>
      <c r="M68" s="133">
        <v>30</v>
      </c>
      <c r="N68" s="133"/>
      <c r="O68" s="135"/>
      <c r="P68" s="136">
        <v>15</v>
      </c>
      <c r="Q68" s="137">
        <v>30</v>
      </c>
      <c r="R68" s="133"/>
      <c r="S68" s="135"/>
      <c r="T68" s="138"/>
      <c r="U68" s="133"/>
      <c r="V68" s="133"/>
      <c r="W68" s="135"/>
      <c r="X68" s="138"/>
      <c r="Y68" s="133"/>
      <c r="Z68" s="133"/>
      <c r="AA68" s="135"/>
      <c r="AB68" s="138"/>
      <c r="AC68" s="133"/>
      <c r="AD68" s="133"/>
      <c r="AE68" s="135"/>
      <c r="AF68" s="138"/>
      <c r="AG68" s="133"/>
      <c r="AH68" s="133"/>
      <c r="AI68" s="135"/>
      <c r="AJ68" s="138"/>
      <c r="AK68" s="133"/>
      <c r="AL68" s="133"/>
      <c r="AM68" s="135"/>
      <c r="AO68" s="34">
        <f aca="true" t="shared" si="5" ref="AO68:AO77">sumaECTS(L68:AM68)</f>
        <v>11</v>
      </c>
    </row>
    <row r="69" spans="1:41" s="34" customFormat="1" ht="18" customHeight="1">
      <c r="A69" s="139" t="s">
        <v>20</v>
      </c>
      <c r="B69" s="548" t="s">
        <v>114</v>
      </c>
      <c r="C69" s="549"/>
      <c r="D69" s="129"/>
      <c r="E69" s="130">
        <v>3</v>
      </c>
      <c r="F69" s="131">
        <v>3</v>
      </c>
      <c r="G69" s="132">
        <f t="shared" si="3"/>
        <v>45</v>
      </c>
      <c r="H69" s="133">
        <f aca="true" t="shared" si="6" ref="H69:H74">IF(SUM(L69+P69+T69+X69+AB69+AF69+AJ69)=0,"",SUM(L69+P69+T69+X69+AB69+AF69+AJ69))</f>
        <v>15</v>
      </c>
      <c r="I69" s="133">
        <f aca="true" t="shared" si="7" ref="I69:I74">IF(SUM(M69+Q69+U69+Y69+AC69+AG69+AK69)=0,"",SUM(M69+Q69+U69+Y69+AC69+AG69+AK69))</f>
        <v>15</v>
      </c>
      <c r="J69" s="133">
        <f t="shared" si="4"/>
        <v>15</v>
      </c>
      <c r="K69" s="133">
        <f t="shared" si="4"/>
      </c>
      <c r="L69" s="140">
        <v>15</v>
      </c>
      <c r="M69" s="4"/>
      <c r="N69" s="4"/>
      <c r="O69" s="141"/>
      <c r="P69" s="142"/>
      <c r="Q69" s="4">
        <v>15</v>
      </c>
      <c r="R69" s="4">
        <v>15</v>
      </c>
      <c r="S69" s="141"/>
      <c r="T69" s="143"/>
      <c r="U69" s="4"/>
      <c r="V69" s="4"/>
      <c r="W69" s="141"/>
      <c r="X69" s="143"/>
      <c r="Y69" s="4"/>
      <c r="Z69" s="4"/>
      <c r="AA69" s="141"/>
      <c r="AB69" s="143"/>
      <c r="AC69" s="4"/>
      <c r="AD69" s="4"/>
      <c r="AE69" s="141"/>
      <c r="AF69" s="143"/>
      <c r="AG69" s="4"/>
      <c r="AH69" s="4"/>
      <c r="AI69" s="141"/>
      <c r="AJ69" s="143"/>
      <c r="AK69" s="4"/>
      <c r="AL69" s="4"/>
      <c r="AM69" s="141"/>
      <c r="AO69" s="34">
        <f t="shared" si="5"/>
        <v>3</v>
      </c>
    </row>
    <row r="70" spans="1:41" s="34" customFormat="1" ht="18" customHeight="1">
      <c r="A70" s="139" t="s">
        <v>21</v>
      </c>
      <c r="B70" s="548" t="s">
        <v>115</v>
      </c>
      <c r="C70" s="549"/>
      <c r="D70" s="144">
        <v>1</v>
      </c>
      <c r="E70" s="145">
        <v>1</v>
      </c>
      <c r="F70" s="131">
        <v>5</v>
      </c>
      <c r="G70" s="132">
        <f t="shared" si="3"/>
        <v>45</v>
      </c>
      <c r="H70" s="133">
        <f t="shared" si="6"/>
        <v>30</v>
      </c>
      <c r="I70" s="133">
        <f t="shared" si="7"/>
      </c>
      <c r="J70" s="133">
        <f t="shared" si="4"/>
        <v>15</v>
      </c>
      <c r="K70" s="133">
        <f t="shared" si="4"/>
      </c>
      <c r="L70" s="146">
        <v>30</v>
      </c>
      <c r="M70" s="4"/>
      <c r="N70" s="4">
        <v>15</v>
      </c>
      <c r="O70" s="141"/>
      <c r="P70" s="143"/>
      <c r="Q70" s="4"/>
      <c r="R70" s="4"/>
      <c r="S70" s="141"/>
      <c r="T70" s="143"/>
      <c r="U70" s="4"/>
      <c r="V70" s="4"/>
      <c r="W70" s="141"/>
      <c r="X70" s="143"/>
      <c r="Y70" s="4"/>
      <c r="Z70" s="4"/>
      <c r="AA70" s="141"/>
      <c r="AB70" s="143"/>
      <c r="AC70" s="4"/>
      <c r="AD70" s="4"/>
      <c r="AE70" s="141"/>
      <c r="AF70" s="143"/>
      <c r="AG70" s="4"/>
      <c r="AH70" s="4"/>
      <c r="AI70" s="141"/>
      <c r="AJ70" s="143"/>
      <c r="AK70" s="4"/>
      <c r="AL70" s="4"/>
      <c r="AM70" s="141"/>
      <c r="AO70" s="34">
        <f t="shared" si="5"/>
        <v>5</v>
      </c>
    </row>
    <row r="71" spans="1:41" s="34" customFormat="1" ht="18" customHeight="1">
      <c r="A71" s="139" t="s">
        <v>22</v>
      </c>
      <c r="B71" s="548" t="s">
        <v>116</v>
      </c>
      <c r="C71" s="549"/>
      <c r="D71" s="144">
        <v>1</v>
      </c>
      <c r="E71" s="147">
        <v>2</v>
      </c>
      <c r="F71" s="131">
        <v>6</v>
      </c>
      <c r="G71" s="132">
        <f t="shared" si="3"/>
        <v>60</v>
      </c>
      <c r="H71" s="133">
        <f t="shared" si="6"/>
        <v>30</v>
      </c>
      <c r="I71" s="133">
        <f t="shared" si="7"/>
        <v>15</v>
      </c>
      <c r="J71" s="133">
        <f t="shared" si="4"/>
        <v>15</v>
      </c>
      <c r="K71" s="133">
        <f t="shared" si="4"/>
      </c>
      <c r="L71" s="146">
        <v>30</v>
      </c>
      <c r="M71" s="4">
        <v>15</v>
      </c>
      <c r="N71" s="4">
        <v>15</v>
      </c>
      <c r="O71" s="141"/>
      <c r="P71" s="143"/>
      <c r="Q71" s="4"/>
      <c r="R71" s="4"/>
      <c r="S71" s="141"/>
      <c r="T71" s="143"/>
      <c r="U71" s="4"/>
      <c r="V71" s="4"/>
      <c r="W71" s="141"/>
      <c r="X71" s="143"/>
      <c r="Y71" s="4"/>
      <c r="Z71" s="4"/>
      <c r="AA71" s="141"/>
      <c r="AB71" s="143"/>
      <c r="AC71" s="4"/>
      <c r="AD71" s="4"/>
      <c r="AE71" s="141"/>
      <c r="AF71" s="143"/>
      <c r="AG71" s="4"/>
      <c r="AH71" s="4"/>
      <c r="AI71" s="141"/>
      <c r="AJ71" s="143"/>
      <c r="AK71" s="4"/>
      <c r="AL71" s="4"/>
      <c r="AM71" s="141"/>
      <c r="AO71" s="34">
        <f t="shared" si="5"/>
        <v>6</v>
      </c>
    </row>
    <row r="72" spans="1:41" s="34" customFormat="1" ht="18" customHeight="1">
      <c r="A72" s="139" t="s">
        <v>23</v>
      </c>
      <c r="B72" s="548" t="s">
        <v>117</v>
      </c>
      <c r="C72" s="549"/>
      <c r="D72" s="144">
        <v>1</v>
      </c>
      <c r="E72" s="147">
        <v>2</v>
      </c>
      <c r="F72" s="131">
        <v>5</v>
      </c>
      <c r="G72" s="132">
        <f t="shared" si="3"/>
        <v>60</v>
      </c>
      <c r="H72" s="133">
        <f t="shared" si="6"/>
        <v>30</v>
      </c>
      <c r="I72" s="133">
        <f t="shared" si="7"/>
        <v>15</v>
      </c>
      <c r="J72" s="133">
        <f t="shared" si="4"/>
        <v>15</v>
      </c>
      <c r="K72" s="133">
        <f t="shared" si="4"/>
      </c>
      <c r="L72" s="140"/>
      <c r="M72" s="4"/>
      <c r="N72" s="4"/>
      <c r="O72" s="141"/>
      <c r="P72" s="298">
        <v>30</v>
      </c>
      <c r="Q72" s="4">
        <v>15</v>
      </c>
      <c r="R72" s="4"/>
      <c r="S72" s="141"/>
      <c r="T72" s="140"/>
      <c r="U72" s="4"/>
      <c r="V72" s="4">
        <v>15</v>
      </c>
      <c r="W72" s="141"/>
      <c r="X72" s="143"/>
      <c r="Y72" s="4"/>
      <c r="Z72" s="4"/>
      <c r="AA72" s="141"/>
      <c r="AB72" s="143"/>
      <c r="AC72" s="4"/>
      <c r="AD72" s="4"/>
      <c r="AE72" s="141"/>
      <c r="AF72" s="143"/>
      <c r="AG72" s="4"/>
      <c r="AH72" s="4"/>
      <c r="AI72" s="141"/>
      <c r="AJ72" s="143"/>
      <c r="AK72" s="4"/>
      <c r="AL72" s="4"/>
      <c r="AM72" s="141"/>
      <c r="AO72" s="34">
        <f t="shared" si="5"/>
        <v>5</v>
      </c>
    </row>
    <row r="73" spans="1:41" s="34" customFormat="1" ht="18" customHeight="1">
      <c r="A73" s="139" t="s">
        <v>45</v>
      </c>
      <c r="B73" s="548" t="s">
        <v>131</v>
      </c>
      <c r="C73" s="549"/>
      <c r="D73" s="144"/>
      <c r="E73" s="147">
        <v>3</v>
      </c>
      <c r="F73" s="131">
        <v>6</v>
      </c>
      <c r="G73" s="148">
        <f t="shared" si="3"/>
        <v>60</v>
      </c>
      <c r="H73" s="133">
        <f t="shared" si="6"/>
        <v>30</v>
      </c>
      <c r="I73" s="133">
        <f t="shared" si="7"/>
        <v>15</v>
      </c>
      <c r="J73" s="133">
        <f t="shared" si="4"/>
        <v>15</v>
      </c>
      <c r="K73" s="133">
        <f t="shared" si="4"/>
      </c>
      <c r="L73" s="142"/>
      <c r="M73" s="4"/>
      <c r="N73" s="4"/>
      <c r="O73" s="141"/>
      <c r="P73" s="143"/>
      <c r="Q73" s="4"/>
      <c r="R73" s="4"/>
      <c r="S73" s="141"/>
      <c r="T73" s="299">
        <v>30</v>
      </c>
      <c r="U73" s="4">
        <v>15</v>
      </c>
      <c r="V73" s="4">
        <v>15</v>
      </c>
      <c r="W73" s="141"/>
      <c r="X73" s="143"/>
      <c r="Y73" s="4"/>
      <c r="Z73" s="4"/>
      <c r="AA73" s="141"/>
      <c r="AB73" s="143"/>
      <c r="AC73" s="4"/>
      <c r="AD73" s="4"/>
      <c r="AE73" s="141"/>
      <c r="AF73" s="143"/>
      <c r="AG73" s="4"/>
      <c r="AH73" s="4"/>
      <c r="AI73" s="141"/>
      <c r="AJ73" s="143"/>
      <c r="AK73" s="4"/>
      <c r="AL73" s="4"/>
      <c r="AM73" s="141"/>
      <c r="AO73" s="34">
        <f t="shared" si="5"/>
        <v>6</v>
      </c>
    </row>
    <row r="74" spans="1:41" s="34" customFormat="1" ht="18" customHeight="1">
      <c r="A74" s="139" t="s">
        <v>46</v>
      </c>
      <c r="B74" s="65" t="s">
        <v>132</v>
      </c>
      <c r="C74" s="149"/>
      <c r="D74" s="144"/>
      <c r="E74" s="147">
        <v>1</v>
      </c>
      <c r="F74" s="131">
        <v>1</v>
      </c>
      <c r="G74" s="148">
        <f t="shared" si="3"/>
        <v>15</v>
      </c>
      <c r="H74" s="133">
        <f t="shared" si="6"/>
        <v>15</v>
      </c>
      <c r="I74" s="133">
        <f t="shared" si="7"/>
      </c>
      <c r="J74" s="133">
        <f t="shared" si="4"/>
      </c>
      <c r="K74" s="133">
        <f t="shared" si="4"/>
      </c>
      <c r="L74" s="140"/>
      <c r="M74" s="4"/>
      <c r="N74" s="4"/>
      <c r="O74" s="141"/>
      <c r="P74" s="143">
        <v>15</v>
      </c>
      <c r="Q74" s="4"/>
      <c r="R74" s="4"/>
      <c r="S74" s="141"/>
      <c r="T74" s="143"/>
      <c r="U74" s="4"/>
      <c r="V74" s="4"/>
      <c r="W74" s="141"/>
      <c r="X74" s="143"/>
      <c r="Y74" s="4"/>
      <c r="Z74" s="4"/>
      <c r="AA74" s="141"/>
      <c r="AB74" s="143"/>
      <c r="AC74" s="4"/>
      <c r="AD74" s="4"/>
      <c r="AE74" s="141"/>
      <c r="AF74" s="143"/>
      <c r="AG74" s="4"/>
      <c r="AH74" s="4"/>
      <c r="AI74" s="141"/>
      <c r="AJ74" s="143"/>
      <c r="AK74" s="4"/>
      <c r="AL74" s="4"/>
      <c r="AM74" s="141"/>
      <c r="AO74" s="34">
        <f t="shared" si="5"/>
        <v>1</v>
      </c>
    </row>
    <row r="75" spans="1:41" s="34" customFormat="1" ht="18" customHeight="1">
      <c r="A75" s="239" t="s">
        <v>47</v>
      </c>
      <c r="B75" s="240" t="s">
        <v>212</v>
      </c>
      <c r="C75" s="241"/>
      <c r="D75" s="242"/>
      <c r="E75" s="243">
        <v>1</v>
      </c>
      <c r="F75" s="244">
        <v>1</v>
      </c>
      <c r="G75" s="239">
        <v>15</v>
      </c>
      <c r="H75" s="243">
        <v>15</v>
      </c>
      <c r="I75" s="243"/>
      <c r="J75" s="243"/>
      <c r="K75" s="243"/>
      <c r="L75" s="239"/>
      <c r="M75" s="243"/>
      <c r="N75" s="243"/>
      <c r="O75" s="244"/>
      <c r="P75" s="245"/>
      <c r="Q75" s="243"/>
      <c r="R75" s="243"/>
      <c r="S75" s="244"/>
      <c r="T75" s="245"/>
      <c r="U75" s="243"/>
      <c r="V75" s="243"/>
      <c r="W75" s="244"/>
      <c r="X75" s="245"/>
      <c r="Y75" s="243"/>
      <c r="Z75" s="243"/>
      <c r="AA75" s="244"/>
      <c r="AB75" s="245"/>
      <c r="AC75" s="243"/>
      <c r="AD75" s="243"/>
      <c r="AE75" s="244"/>
      <c r="AF75" s="245"/>
      <c r="AG75" s="243"/>
      <c r="AH75" s="243"/>
      <c r="AI75" s="244"/>
      <c r="AJ75" s="245">
        <v>15</v>
      </c>
      <c r="AK75" s="243"/>
      <c r="AL75" s="243"/>
      <c r="AM75" s="244"/>
      <c r="AO75" s="34">
        <f t="shared" si="5"/>
        <v>1</v>
      </c>
    </row>
    <row r="76" spans="1:41" s="34" customFormat="1" ht="18" customHeight="1">
      <c r="A76" s="239" t="s">
        <v>48</v>
      </c>
      <c r="B76" s="240" t="s">
        <v>213</v>
      </c>
      <c r="C76" s="241"/>
      <c r="D76" s="242"/>
      <c r="E76" s="243">
        <v>1</v>
      </c>
      <c r="F76" s="244">
        <v>1</v>
      </c>
      <c r="G76" s="239">
        <v>15</v>
      </c>
      <c r="H76" s="243">
        <v>15</v>
      </c>
      <c r="I76" s="243"/>
      <c r="J76" s="243"/>
      <c r="K76" s="243"/>
      <c r="L76" s="239"/>
      <c r="M76" s="243"/>
      <c r="N76" s="243"/>
      <c r="O76" s="244"/>
      <c r="P76" s="245"/>
      <c r="Q76" s="243"/>
      <c r="R76" s="243"/>
      <c r="S76" s="244"/>
      <c r="T76" s="245"/>
      <c r="U76" s="243"/>
      <c r="V76" s="243"/>
      <c r="W76" s="244"/>
      <c r="X76" s="245"/>
      <c r="Y76" s="243"/>
      <c r="Z76" s="243"/>
      <c r="AA76" s="244"/>
      <c r="AB76" s="245"/>
      <c r="AC76" s="243"/>
      <c r="AD76" s="243"/>
      <c r="AE76" s="244"/>
      <c r="AF76" s="245"/>
      <c r="AG76" s="243"/>
      <c r="AH76" s="243"/>
      <c r="AI76" s="244"/>
      <c r="AJ76" s="245">
        <v>15</v>
      </c>
      <c r="AK76" s="243"/>
      <c r="AL76" s="243"/>
      <c r="AM76" s="244"/>
      <c r="AO76" s="34">
        <f t="shared" si="5"/>
        <v>1</v>
      </c>
    </row>
    <row r="77" spans="1:41" s="34" customFormat="1" ht="18" customHeight="1" thickBot="1">
      <c r="A77" s="233" t="s">
        <v>49</v>
      </c>
      <c r="B77" s="234" t="s">
        <v>273</v>
      </c>
      <c r="C77" s="235"/>
      <c r="D77" s="236"/>
      <c r="E77" s="237">
        <v>2</v>
      </c>
      <c r="F77" s="238">
        <v>2</v>
      </c>
      <c r="G77" s="148">
        <f>SUM(H77:K77)</f>
        <v>30</v>
      </c>
      <c r="H77" s="243">
        <v>15</v>
      </c>
      <c r="I77" s="243"/>
      <c r="J77" s="133">
        <f>IF(SUM(N77+R77+V77+Z77+AD77+AH77+AL77)=0,"",SUM(N77+R77+V77+Z77+AD77+AH77+AL77))</f>
        <v>15</v>
      </c>
      <c r="K77" s="243"/>
      <c r="L77" s="210">
        <v>15</v>
      </c>
      <c r="M77" s="153"/>
      <c r="N77" s="153">
        <v>15</v>
      </c>
      <c r="O77" s="178"/>
      <c r="P77" s="132"/>
      <c r="Q77" s="153"/>
      <c r="R77" s="153"/>
      <c r="S77" s="178"/>
      <c r="T77" s="132"/>
      <c r="U77" s="153"/>
      <c r="V77" s="153"/>
      <c r="W77" s="178"/>
      <c r="X77" s="132"/>
      <c r="Y77" s="153"/>
      <c r="Z77" s="153"/>
      <c r="AA77" s="178"/>
      <c r="AB77" s="132"/>
      <c r="AC77" s="153"/>
      <c r="AD77" s="153"/>
      <c r="AE77" s="178"/>
      <c r="AF77" s="132"/>
      <c r="AG77" s="153"/>
      <c r="AH77" s="153"/>
      <c r="AI77" s="178"/>
      <c r="AJ77" s="132"/>
      <c r="AK77" s="153"/>
      <c r="AL77" s="153"/>
      <c r="AM77" s="178"/>
      <c r="AO77" s="34">
        <f t="shared" si="5"/>
        <v>2</v>
      </c>
    </row>
    <row r="78" spans="1:41" s="123" customFormat="1" ht="18" customHeight="1" thickTop="1">
      <c r="A78" s="383" t="s">
        <v>24</v>
      </c>
      <c r="B78" s="384"/>
      <c r="C78" s="385"/>
      <c r="D78" s="475">
        <f aca="true" t="shared" si="8" ref="D78:AM78">SUM(D68:D77)</f>
        <v>5</v>
      </c>
      <c r="E78" s="436">
        <f t="shared" si="8"/>
        <v>18</v>
      </c>
      <c r="F78" s="416">
        <f>SUM(F68:F77)</f>
        <v>41</v>
      </c>
      <c r="G78" s="422">
        <f t="shared" si="8"/>
        <v>450</v>
      </c>
      <c r="H78" s="436">
        <f t="shared" si="8"/>
        <v>240</v>
      </c>
      <c r="I78" s="436">
        <f t="shared" si="8"/>
        <v>120</v>
      </c>
      <c r="J78" s="436">
        <f t="shared" si="8"/>
        <v>90</v>
      </c>
      <c r="K78" s="416">
        <f t="shared" si="8"/>
        <v>0</v>
      </c>
      <c r="L78" s="79">
        <f t="shared" si="8"/>
        <v>120</v>
      </c>
      <c r="M78" s="80">
        <f t="shared" si="8"/>
        <v>45</v>
      </c>
      <c r="N78" s="80">
        <f t="shared" si="8"/>
        <v>45</v>
      </c>
      <c r="O78" s="81">
        <f t="shared" si="8"/>
        <v>0</v>
      </c>
      <c r="P78" s="79">
        <f t="shared" si="8"/>
        <v>60</v>
      </c>
      <c r="Q78" s="80">
        <f t="shared" si="8"/>
        <v>60</v>
      </c>
      <c r="R78" s="80">
        <f t="shared" si="8"/>
        <v>15</v>
      </c>
      <c r="S78" s="82">
        <f t="shared" si="8"/>
        <v>0</v>
      </c>
      <c r="T78" s="83">
        <f t="shared" si="8"/>
        <v>30</v>
      </c>
      <c r="U78" s="80">
        <f t="shared" si="8"/>
        <v>15</v>
      </c>
      <c r="V78" s="80">
        <f t="shared" si="8"/>
        <v>30</v>
      </c>
      <c r="W78" s="81">
        <f t="shared" si="8"/>
        <v>0</v>
      </c>
      <c r="X78" s="79">
        <f t="shared" si="8"/>
        <v>0</v>
      </c>
      <c r="Y78" s="80">
        <f t="shared" si="8"/>
        <v>0</v>
      </c>
      <c r="Z78" s="80">
        <f t="shared" si="8"/>
        <v>0</v>
      </c>
      <c r="AA78" s="82">
        <f t="shared" si="8"/>
        <v>0</v>
      </c>
      <c r="AB78" s="83">
        <f t="shared" si="8"/>
        <v>0</v>
      </c>
      <c r="AC78" s="80">
        <f t="shared" si="8"/>
        <v>0</v>
      </c>
      <c r="AD78" s="80">
        <f t="shared" si="8"/>
        <v>0</v>
      </c>
      <c r="AE78" s="81">
        <f t="shared" si="8"/>
        <v>0</v>
      </c>
      <c r="AF78" s="79">
        <f t="shared" si="8"/>
        <v>0</v>
      </c>
      <c r="AG78" s="80">
        <f t="shared" si="8"/>
        <v>0</v>
      </c>
      <c r="AH78" s="80">
        <f t="shared" si="8"/>
        <v>0</v>
      </c>
      <c r="AI78" s="82">
        <f t="shared" si="8"/>
        <v>0</v>
      </c>
      <c r="AJ78" s="83">
        <f t="shared" si="8"/>
        <v>30</v>
      </c>
      <c r="AK78" s="80">
        <f t="shared" si="8"/>
        <v>0</v>
      </c>
      <c r="AL78" s="80">
        <f t="shared" si="8"/>
        <v>0</v>
      </c>
      <c r="AM78" s="82">
        <f t="shared" si="8"/>
        <v>0</v>
      </c>
      <c r="AO78" s="123">
        <f>SUM(AO68:AO77)</f>
        <v>41</v>
      </c>
    </row>
    <row r="79" spans="1:39" s="123" customFormat="1" ht="18" customHeight="1" thickBot="1">
      <c r="A79" s="386"/>
      <c r="B79" s="387"/>
      <c r="C79" s="388"/>
      <c r="D79" s="476"/>
      <c r="E79" s="470"/>
      <c r="F79" s="471"/>
      <c r="G79" s="423"/>
      <c r="H79" s="437"/>
      <c r="I79" s="437"/>
      <c r="J79" s="437"/>
      <c r="K79" s="417"/>
      <c r="L79" s="411">
        <f>SUM(L78:O78)</f>
        <v>210</v>
      </c>
      <c r="M79" s="412"/>
      <c r="N79" s="412"/>
      <c r="O79" s="413"/>
      <c r="P79" s="411">
        <f>SUM(P78:S78)</f>
        <v>135</v>
      </c>
      <c r="Q79" s="412"/>
      <c r="R79" s="412"/>
      <c r="S79" s="413"/>
      <c r="T79" s="84"/>
      <c r="U79" s="85">
        <f>SUM(T78:W78)</f>
        <v>75</v>
      </c>
      <c r="V79" s="85"/>
      <c r="W79" s="86"/>
      <c r="X79" s="411">
        <f>SUM(X78:AA78)</f>
        <v>0</v>
      </c>
      <c r="Y79" s="412"/>
      <c r="Z79" s="412"/>
      <c r="AA79" s="413"/>
      <c r="AB79" s="411">
        <f>SUM(AB78:AE78)</f>
        <v>0</v>
      </c>
      <c r="AC79" s="412"/>
      <c r="AD79" s="412"/>
      <c r="AE79" s="413"/>
      <c r="AF79" s="84"/>
      <c r="AG79" s="85">
        <f>SUM(AF78:AI78)</f>
        <v>0</v>
      </c>
      <c r="AH79" s="85"/>
      <c r="AI79" s="86"/>
      <c r="AJ79" s="84"/>
      <c r="AK79" s="85">
        <f>SUM(AJ78:AM78)</f>
        <v>30</v>
      </c>
      <c r="AL79" s="85"/>
      <c r="AM79" s="86"/>
    </row>
    <row r="80" spans="1:39" s="123" customFormat="1" ht="18" customHeight="1">
      <c r="A80" s="396" t="s">
        <v>50</v>
      </c>
      <c r="B80" s="397"/>
      <c r="C80" s="398"/>
      <c r="D80" s="428" t="s">
        <v>269</v>
      </c>
      <c r="E80" s="494" t="s">
        <v>12</v>
      </c>
      <c r="F80" s="414" t="s">
        <v>64</v>
      </c>
      <c r="G80" s="474" t="s">
        <v>10</v>
      </c>
      <c r="H80" s="426" t="s">
        <v>13</v>
      </c>
      <c r="I80" s="426" t="s">
        <v>14</v>
      </c>
      <c r="J80" s="426" t="s">
        <v>15</v>
      </c>
      <c r="K80" s="424" t="s">
        <v>58</v>
      </c>
      <c r="L80" s="489" t="s">
        <v>189</v>
      </c>
      <c r="M80" s="490"/>
      <c r="N80" s="490"/>
      <c r="O80" s="491"/>
      <c r="P80" s="489" t="s">
        <v>190</v>
      </c>
      <c r="Q80" s="490"/>
      <c r="R80" s="490"/>
      <c r="S80" s="491"/>
      <c r="T80" s="489" t="s">
        <v>191</v>
      </c>
      <c r="U80" s="490"/>
      <c r="V80" s="490"/>
      <c r="W80" s="491"/>
      <c r="X80" s="451" t="s">
        <v>192</v>
      </c>
      <c r="Y80" s="452"/>
      <c r="Z80" s="452"/>
      <c r="AA80" s="453"/>
      <c r="AB80" s="451" t="s">
        <v>193</v>
      </c>
      <c r="AC80" s="452"/>
      <c r="AD80" s="452"/>
      <c r="AE80" s="453"/>
      <c r="AF80" s="451" t="s">
        <v>194</v>
      </c>
      <c r="AG80" s="452"/>
      <c r="AH80" s="452"/>
      <c r="AI80" s="453"/>
      <c r="AJ80" s="451" t="s">
        <v>195</v>
      </c>
      <c r="AK80" s="452"/>
      <c r="AL80" s="452"/>
      <c r="AM80" s="453"/>
    </row>
    <row r="81" spans="1:39" s="123" customFormat="1" ht="18" customHeight="1">
      <c r="A81" s="396"/>
      <c r="B81" s="397"/>
      <c r="C81" s="398"/>
      <c r="D81" s="429"/>
      <c r="E81" s="494"/>
      <c r="F81" s="435"/>
      <c r="G81" s="474"/>
      <c r="H81" s="426"/>
      <c r="I81" s="426"/>
      <c r="J81" s="426"/>
      <c r="K81" s="424"/>
      <c r="L81" s="434" t="s">
        <v>13</v>
      </c>
      <c r="M81" s="457" t="s">
        <v>14</v>
      </c>
      <c r="N81" s="441" t="s">
        <v>16</v>
      </c>
      <c r="O81" s="414" t="s">
        <v>62</v>
      </c>
      <c r="P81" s="434" t="s">
        <v>13</v>
      </c>
      <c r="Q81" s="457" t="s">
        <v>14</v>
      </c>
      <c r="R81" s="441" t="s">
        <v>16</v>
      </c>
      <c r="S81" s="414" t="s">
        <v>62</v>
      </c>
      <c r="T81" s="434" t="s">
        <v>13</v>
      </c>
      <c r="U81" s="457" t="s">
        <v>14</v>
      </c>
      <c r="V81" s="441" t="s">
        <v>16</v>
      </c>
      <c r="W81" s="414" t="s">
        <v>62</v>
      </c>
      <c r="X81" s="434" t="s">
        <v>13</v>
      </c>
      <c r="Y81" s="457" t="s">
        <v>14</v>
      </c>
      <c r="Z81" s="441" t="s">
        <v>16</v>
      </c>
      <c r="AA81" s="414" t="s">
        <v>62</v>
      </c>
      <c r="AB81" s="434" t="s">
        <v>13</v>
      </c>
      <c r="AC81" s="457" t="s">
        <v>14</v>
      </c>
      <c r="AD81" s="441" t="s">
        <v>16</v>
      </c>
      <c r="AE81" s="414" t="s">
        <v>62</v>
      </c>
      <c r="AF81" s="434" t="s">
        <v>13</v>
      </c>
      <c r="AG81" s="457" t="s">
        <v>14</v>
      </c>
      <c r="AH81" s="441" t="s">
        <v>16</v>
      </c>
      <c r="AI81" s="414" t="s">
        <v>62</v>
      </c>
      <c r="AJ81" s="434" t="s">
        <v>13</v>
      </c>
      <c r="AK81" s="457" t="s">
        <v>14</v>
      </c>
      <c r="AL81" s="441" t="s">
        <v>16</v>
      </c>
      <c r="AM81" s="414" t="s">
        <v>62</v>
      </c>
    </row>
    <row r="82" spans="1:39" s="123" customFormat="1" ht="18" customHeight="1" thickBot="1">
      <c r="A82" s="396"/>
      <c r="B82" s="397"/>
      <c r="C82" s="398"/>
      <c r="D82" s="430"/>
      <c r="E82" s="442"/>
      <c r="F82" s="415"/>
      <c r="G82" s="423"/>
      <c r="H82" s="427"/>
      <c r="I82" s="427"/>
      <c r="J82" s="427"/>
      <c r="K82" s="425"/>
      <c r="L82" s="423"/>
      <c r="M82" s="437"/>
      <c r="N82" s="442"/>
      <c r="O82" s="415"/>
      <c r="P82" s="423"/>
      <c r="Q82" s="437"/>
      <c r="R82" s="442"/>
      <c r="S82" s="415"/>
      <c r="T82" s="423"/>
      <c r="U82" s="437"/>
      <c r="V82" s="442"/>
      <c r="W82" s="415"/>
      <c r="X82" s="423"/>
      <c r="Y82" s="437"/>
      <c r="Z82" s="442"/>
      <c r="AA82" s="415"/>
      <c r="AB82" s="423"/>
      <c r="AC82" s="437"/>
      <c r="AD82" s="442"/>
      <c r="AE82" s="415"/>
      <c r="AF82" s="423"/>
      <c r="AG82" s="437"/>
      <c r="AH82" s="442"/>
      <c r="AI82" s="415"/>
      <c r="AJ82" s="423"/>
      <c r="AK82" s="437"/>
      <c r="AL82" s="442"/>
      <c r="AM82" s="415"/>
    </row>
    <row r="83" spans="1:41" s="123" customFormat="1" ht="18" customHeight="1">
      <c r="A83" s="396"/>
      <c r="B83" s="397"/>
      <c r="C83" s="398"/>
      <c r="D83" s="525">
        <f aca="true" t="shared" si="9" ref="D83:AM83">SUM(D27+D78)</f>
        <v>6</v>
      </c>
      <c r="E83" s="420">
        <f t="shared" si="9"/>
        <v>30</v>
      </c>
      <c r="F83" s="420">
        <f t="shared" si="9"/>
        <v>54</v>
      </c>
      <c r="G83" s="541">
        <f t="shared" si="9"/>
        <v>750</v>
      </c>
      <c r="H83" s="420">
        <f t="shared" si="9"/>
        <v>315</v>
      </c>
      <c r="I83" s="420">
        <f t="shared" si="9"/>
        <v>210</v>
      </c>
      <c r="J83" s="420">
        <f t="shared" si="9"/>
        <v>225</v>
      </c>
      <c r="K83" s="420">
        <f t="shared" si="9"/>
        <v>0</v>
      </c>
      <c r="L83" s="87">
        <f t="shared" si="9"/>
        <v>180</v>
      </c>
      <c r="M83" s="88">
        <f t="shared" si="9"/>
        <v>60</v>
      </c>
      <c r="N83" s="88">
        <f t="shared" si="9"/>
        <v>60</v>
      </c>
      <c r="O83" s="90">
        <f t="shared" si="9"/>
        <v>0</v>
      </c>
      <c r="P83" s="91">
        <f t="shared" si="9"/>
        <v>75</v>
      </c>
      <c r="Q83" s="88">
        <f t="shared" si="9"/>
        <v>75</v>
      </c>
      <c r="R83" s="88">
        <f t="shared" si="9"/>
        <v>15</v>
      </c>
      <c r="S83" s="89">
        <f t="shared" si="9"/>
        <v>0</v>
      </c>
      <c r="T83" s="87">
        <f t="shared" si="9"/>
        <v>30</v>
      </c>
      <c r="U83" s="88">
        <f t="shared" si="9"/>
        <v>45</v>
      </c>
      <c r="V83" s="88">
        <f t="shared" si="9"/>
        <v>60</v>
      </c>
      <c r="W83" s="90">
        <f t="shared" si="9"/>
        <v>0</v>
      </c>
      <c r="X83" s="91">
        <f t="shared" si="9"/>
        <v>0</v>
      </c>
      <c r="Y83" s="88">
        <f t="shared" si="9"/>
        <v>30</v>
      </c>
      <c r="Z83" s="88">
        <f t="shared" si="9"/>
        <v>30</v>
      </c>
      <c r="AA83" s="89">
        <f t="shared" si="9"/>
        <v>0</v>
      </c>
      <c r="AB83" s="87">
        <f t="shared" si="9"/>
        <v>0</v>
      </c>
      <c r="AC83" s="88">
        <f t="shared" si="9"/>
        <v>0</v>
      </c>
      <c r="AD83" s="88">
        <f t="shared" si="9"/>
        <v>30</v>
      </c>
      <c r="AE83" s="90">
        <f t="shared" si="9"/>
        <v>0</v>
      </c>
      <c r="AF83" s="91">
        <f t="shared" si="9"/>
        <v>0</v>
      </c>
      <c r="AG83" s="88">
        <f t="shared" si="9"/>
        <v>0</v>
      </c>
      <c r="AH83" s="88">
        <f t="shared" si="9"/>
        <v>30</v>
      </c>
      <c r="AI83" s="89">
        <f t="shared" si="9"/>
        <v>0</v>
      </c>
      <c r="AJ83" s="87">
        <f t="shared" si="9"/>
        <v>30</v>
      </c>
      <c r="AK83" s="88">
        <f t="shared" si="9"/>
        <v>0</v>
      </c>
      <c r="AL83" s="88">
        <f t="shared" si="9"/>
        <v>0</v>
      </c>
      <c r="AM83" s="90">
        <f t="shared" si="9"/>
        <v>0</v>
      </c>
      <c r="AO83" s="123" t="s">
        <v>65</v>
      </c>
    </row>
    <row r="84" spans="1:41" s="123" customFormat="1" ht="18" customHeight="1" thickBot="1">
      <c r="A84" s="396"/>
      <c r="B84" s="397"/>
      <c r="C84" s="398"/>
      <c r="D84" s="503"/>
      <c r="E84" s="421"/>
      <c r="F84" s="421"/>
      <c r="G84" s="505"/>
      <c r="H84" s="421"/>
      <c r="I84" s="421"/>
      <c r="J84" s="421"/>
      <c r="K84" s="421"/>
      <c r="L84" s="431">
        <f>SUM(L83:O83)</f>
        <v>300</v>
      </c>
      <c r="M84" s="432"/>
      <c r="N84" s="432"/>
      <c r="O84" s="433"/>
      <c r="P84" s="431">
        <f>SUM(P83:S83)</f>
        <v>165</v>
      </c>
      <c r="Q84" s="432"/>
      <c r="R84" s="432"/>
      <c r="S84" s="433"/>
      <c r="T84" s="431">
        <f>SUM(T83:W83)</f>
        <v>135</v>
      </c>
      <c r="U84" s="432"/>
      <c r="V84" s="432"/>
      <c r="W84" s="433"/>
      <c r="X84" s="431">
        <f>SUM(X83:AA83)</f>
        <v>60</v>
      </c>
      <c r="Y84" s="432"/>
      <c r="Z84" s="432"/>
      <c r="AA84" s="433"/>
      <c r="AB84" s="431">
        <f>SUM(AB83:AE83)</f>
        <v>30</v>
      </c>
      <c r="AC84" s="432"/>
      <c r="AD84" s="432"/>
      <c r="AE84" s="433"/>
      <c r="AF84" s="431">
        <f>SUM(AF83:AI83)</f>
        <v>30</v>
      </c>
      <c r="AG84" s="432"/>
      <c r="AH84" s="432"/>
      <c r="AI84" s="433"/>
      <c r="AJ84" s="431">
        <f>SUM(AJ83:AM83)</f>
        <v>30</v>
      </c>
      <c r="AK84" s="432"/>
      <c r="AL84" s="432"/>
      <c r="AM84" s="433"/>
      <c r="AO84" s="123">
        <f>SUM(L84:AM84)</f>
        <v>750</v>
      </c>
    </row>
    <row r="85" spans="1:41" s="123" customFormat="1" ht="18" customHeight="1">
      <c r="A85" s="396"/>
      <c r="B85" s="397"/>
      <c r="C85" s="398"/>
      <c r="D85" s="495" t="s">
        <v>26</v>
      </c>
      <c r="E85" s="496"/>
      <c r="F85" s="497"/>
      <c r="G85" s="472" t="s">
        <v>27</v>
      </c>
      <c r="H85" s="452"/>
      <c r="I85" s="452"/>
      <c r="J85" s="452"/>
      <c r="K85" s="453"/>
      <c r="L85" s="477">
        <v>3</v>
      </c>
      <c r="M85" s="478"/>
      <c r="N85" s="478"/>
      <c r="O85" s="479"/>
      <c r="P85" s="477">
        <v>2</v>
      </c>
      <c r="Q85" s="478"/>
      <c r="R85" s="478"/>
      <c r="S85" s="479"/>
      <c r="T85" s="477">
        <v>0</v>
      </c>
      <c r="U85" s="478"/>
      <c r="V85" s="478"/>
      <c r="W85" s="479"/>
      <c r="X85" s="477">
        <v>0</v>
      </c>
      <c r="Y85" s="478"/>
      <c r="Z85" s="478"/>
      <c r="AA85" s="479"/>
      <c r="AB85" s="477">
        <v>0</v>
      </c>
      <c r="AC85" s="478"/>
      <c r="AD85" s="478"/>
      <c r="AE85" s="479"/>
      <c r="AF85" s="477">
        <v>1</v>
      </c>
      <c r="AG85" s="478"/>
      <c r="AH85" s="478"/>
      <c r="AI85" s="479"/>
      <c r="AJ85" s="477">
        <v>0</v>
      </c>
      <c r="AK85" s="478"/>
      <c r="AL85" s="478"/>
      <c r="AM85" s="479"/>
      <c r="AO85" s="123">
        <f>SUM(L85:AM85)</f>
        <v>6</v>
      </c>
    </row>
    <row r="86" spans="1:41" s="123" customFormat="1" ht="18" customHeight="1">
      <c r="A86" s="396"/>
      <c r="B86" s="397"/>
      <c r="C86" s="398"/>
      <c r="D86" s="498"/>
      <c r="E86" s="397"/>
      <c r="F86" s="499"/>
      <c r="G86" s="481" t="s">
        <v>28</v>
      </c>
      <c r="H86" s="482"/>
      <c r="I86" s="482"/>
      <c r="J86" s="482"/>
      <c r="K86" s="483"/>
      <c r="L86" s="466">
        <v>12</v>
      </c>
      <c r="M86" s="467"/>
      <c r="N86" s="467"/>
      <c r="O86" s="468"/>
      <c r="P86" s="466">
        <v>7</v>
      </c>
      <c r="Q86" s="467"/>
      <c r="R86" s="467"/>
      <c r="S86" s="468"/>
      <c r="T86" s="466">
        <v>6</v>
      </c>
      <c r="U86" s="467"/>
      <c r="V86" s="467"/>
      <c r="W86" s="468"/>
      <c r="X86" s="466">
        <v>2</v>
      </c>
      <c r="Y86" s="467"/>
      <c r="Z86" s="467"/>
      <c r="AA86" s="468"/>
      <c r="AB86" s="466">
        <v>1</v>
      </c>
      <c r="AC86" s="467"/>
      <c r="AD86" s="467"/>
      <c r="AE86" s="468"/>
      <c r="AF86" s="466">
        <v>0</v>
      </c>
      <c r="AG86" s="467"/>
      <c r="AH86" s="467"/>
      <c r="AI86" s="468"/>
      <c r="AJ86" s="466">
        <v>2</v>
      </c>
      <c r="AK86" s="467"/>
      <c r="AL86" s="467"/>
      <c r="AM86" s="468"/>
      <c r="AO86" s="123">
        <f>SUM(L86:AM86)</f>
        <v>30</v>
      </c>
    </row>
    <row r="87" spans="1:41" s="123" customFormat="1" ht="18" customHeight="1" thickBot="1">
      <c r="A87" s="396"/>
      <c r="B87" s="397"/>
      <c r="C87" s="398"/>
      <c r="D87" s="500"/>
      <c r="E87" s="432"/>
      <c r="F87" s="501"/>
      <c r="G87" s="481" t="s">
        <v>64</v>
      </c>
      <c r="H87" s="482"/>
      <c r="I87" s="482"/>
      <c r="J87" s="482"/>
      <c r="K87" s="483"/>
      <c r="L87" s="480">
        <v>26</v>
      </c>
      <c r="M87" s="480"/>
      <c r="N87" s="480"/>
      <c r="O87" s="480"/>
      <c r="P87" s="480">
        <v>13</v>
      </c>
      <c r="Q87" s="480"/>
      <c r="R87" s="480"/>
      <c r="S87" s="480"/>
      <c r="T87" s="480">
        <v>9</v>
      </c>
      <c r="U87" s="480"/>
      <c r="V87" s="480"/>
      <c r="W87" s="480"/>
      <c r="X87" s="480">
        <v>1</v>
      </c>
      <c r="Y87" s="480"/>
      <c r="Z87" s="480"/>
      <c r="AA87" s="480"/>
      <c r="AB87" s="480">
        <v>1</v>
      </c>
      <c r="AC87" s="480"/>
      <c r="AD87" s="480"/>
      <c r="AE87" s="480"/>
      <c r="AF87" s="480">
        <v>2</v>
      </c>
      <c r="AG87" s="480"/>
      <c r="AH87" s="480"/>
      <c r="AI87" s="480"/>
      <c r="AJ87" s="480">
        <v>2</v>
      </c>
      <c r="AK87" s="480"/>
      <c r="AL87" s="480"/>
      <c r="AM87" s="480"/>
      <c r="AO87" s="123">
        <f>SUM(L87:AM87)</f>
        <v>54</v>
      </c>
    </row>
    <row r="88" spans="1:39" ht="18" customHeight="1">
      <c r="A88" s="92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4"/>
      <c r="V88" s="93"/>
      <c r="W88" s="93"/>
      <c r="X88" s="93"/>
      <c r="Y88" s="93"/>
      <c r="Z88" s="94"/>
      <c r="AA88" s="95"/>
      <c r="AB88" s="96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8"/>
    </row>
    <row r="89" spans="1:39" ht="18" customHeight="1">
      <c r="A89" s="8" t="s">
        <v>61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20"/>
      <c r="AB89" s="99"/>
      <c r="AC89" s="100" t="s">
        <v>231</v>
      </c>
      <c r="AD89" s="100"/>
      <c r="AE89" s="100"/>
      <c r="AF89" s="100"/>
      <c r="AG89" s="100"/>
      <c r="AH89" s="100"/>
      <c r="AI89" s="100"/>
      <c r="AJ89" s="100"/>
      <c r="AK89" s="100"/>
      <c r="AL89" s="100"/>
      <c r="AM89" s="101"/>
    </row>
    <row r="90" spans="1:39" ht="18" customHeight="1">
      <c r="A90" s="102"/>
      <c r="B90" s="103" t="s">
        <v>19</v>
      </c>
      <c r="C90" s="229" t="s">
        <v>198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04"/>
      <c r="U90" s="104"/>
      <c r="V90" s="104"/>
      <c r="W90" s="104"/>
      <c r="X90" s="14"/>
      <c r="Y90" s="14"/>
      <c r="Z90" s="14"/>
      <c r="AA90" s="20"/>
      <c r="AB90" s="99"/>
      <c r="AC90" s="100"/>
      <c r="AD90" s="105"/>
      <c r="AE90" s="105"/>
      <c r="AF90" s="100"/>
      <c r="AG90" s="100"/>
      <c r="AH90" s="100"/>
      <c r="AI90" s="100"/>
      <c r="AJ90" s="100"/>
      <c r="AK90" s="106"/>
      <c r="AL90" s="106"/>
      <c r="AM90" s="107"/>
    </row>
    <row r="91" spans="1:39" ht="18" customHeight="1">
      <c r="A91" s="102"/>
      <c r="C91" s="229" t="s">
        <v>199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09"/>
      <c r="U91" s="13"/>
      <c r="V91" s="109"/>
      <c r="W91" s="109"/>
      <c r="X91" s="14"/>
      <c r="Y91" s="14"/>
      <c r="Z91" s="14"/>
      <c r="AA91" s="20"/>
      <c r="AB91" s="99"/>
      <c r="AC91" s="110" t="s">
        <v>29</v>
      </c>
      <c r="AD91" s="111"/>
      <c r="AE91" s="111"/>
      <c r="AF91" s="112"/>
      <c r="AG91" s="111"/>
      <c r="AH91" s="100"/>
      <c r="AI91" s="100"/>
      <c r="AJ91" s="111"/>
      <c r="AK91" s="111"/>
      <c r="AL91" s="111"/>
      <c r="AM91" s="101"/>
    </row>
    <row r="92" spans="1:39" ht="18" customHeight="1">
      <c r="A92" s="102"/>
      <c r="B92" s="103" t="s">
        <v>20</v>
      </c>
      <c r="C92" s="108" t="s">
        <v>214</v>
      </c>
      <c r="D92" s="34"/>
      <c r="E92" s="34"/>
      <c r="F92" s="3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4"/>
      <c r="R92" s="14"/>
      <c r="S92" s="14"/>
      <c r="T92" s="104"/>
      <c r="U92" s="104"/>
      <c r="V92" s="104"/>
      <c r="W92" s="104"/>
      <c r="X92" s="14"/>
      <c r="Y92" s="14"/>
      <c r="Z92" s="14"/>
      <c r="AA92" s="20"/>
      <c r="AB92" s="99"/>
      <c r="AC92" s="112" t="s">
        <v>30</v>
      </c>
      <c r="AD92" s="112" t="s">
        <v>31</v>
      </c>
      <c r="AE92" s="100"/>
      <c r="AF92" s="105"/>
      <c r="AG92" s="100"/>
      <c r="AH92" s="100"/>
      <c r="AI92" s="100"/>
      <c r="AJ92" s="100"/>
      <c r="AK92" s="100"/>
      <c r="AL92" s="100"/>
      <c r="AM92" s="115"/>
    </row>
    <row r="93" spans="1:39" ht="18" customHeight="1">
      <c r="A93" s="102"/>
      <c r="B93" s="114" t="s">
        <v>21</v>
      </c>
      <c r="C93" s="1" t="s">
        <v>271</v>
      </c>
      <c r="D93" s="104"/>
      <c r="E93" s="104"/>
      <c r="F93" s="104"/>
      <c r="G93" s="34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4"/>
      <c r="Y93" s="14"/>
      <c r="Z93" s="14"/>
      <c r="AA93" s="20"/>
      <c r="AB93" s="99"/>
      <c r="AC93" s="111" t="s">
        <v>32</v>
      </c>
      <c r="AD93" s="111" t="s">
        <v>33</v>
      </c>
      <c r="AE93" s="119"/>
      <c r="AF93" s="119"/>
      <c r="AG93" s="100"/>
      <c r="AH93" s="100"/>
      <c r="AI93" s="100"/>
      <c r="AJ93" s="100"/>
      <c r="AK93" s="100"/>
      <c r="AL93" s="100"/>
      <c r="AM93" s="101"/>
    </row>
    <row r="94" spans="1:39" ht="18" customHeight="1">
      <c r="A94" s="102"/>
      <c r="B94" s="116" t="s">
        <v>22</v>
      </c>
      <c r="C94" s="308" t="s">
        <v>282</v>
      </c>
      <c r="D94" s="34"/>
      <c r="E94" s="34"/>
      <c r="F94" s="34"/>
      <c r="G94" s="34"/>
      <c r="H94" s="34"/>
      <c r="I94" s="34"/>
      <c r="J94" s="34"/>
      <c r="K94" s="120"/>
      <c r="L94" s="34"/>
      <c r="M94" s="34"/>
      <c r="N94" s="34"/>
      <c r="O94" s="34"/>
      <c r="P94" s="34"/>
      <c r="Q94" s="34"/>
      <c r="R94" s="34"/>
      <c r="S94" s="34"/>
      <c r="T94" s="34"/>
      <c r="U94" s="14"/>
      <c r="V94" s="14"/>
      <c r="W94" s="14"/>
      <c r="X94" s="14"/>
      <c r="Y94" s="14"/>
      <c r="Z94" s="14"/>
      <c r="AA94" s="20"/>
      <c r="AB94" s="99"/>
      <c r="AC94" s="112" t="s">
        <v>15</v>
      </c>
      <c r="AD94" s="121" t="s">
        <v>34</v>
      </c>
      <c r="AE94" s="100"/>
      <c r="AF94" s="100"/>
      <c r="AG94" s="100"/>
      <c r="AH94" s="100"/>
      <c r="AI94" s="100"/>
      <c r="AJ94" s="100"/>
      <c r="AK94" s="100"/>
      <c r="AL94" s="100"/>
      <c r="AM94" s="101"/>
    </row>
    <row r="95" spans="1:39" ht="18" customHeight="1">
      <c r="A95" s="102"/>
      <c r="B95" s="116" t="s">
        <v>23</v>
      </c>
      <c r="C95" s="117" t="s">
        <v>270</v>
      </c>
      <c r="D95" s="34"/>
      <c r="E95" s="34"/>
      <c r="F95" s="34"/>
      <c r="G95" s="3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20"/>
      <c r="AB95" s="99"/>
      <c r="AC95" s="112" t="s">
        <v>35</v>
      </c>
      <c r="AD95" s="112" t="s">
        <v>36</v>
      </c>
      <c r="AE95" s="100"/>
      <c r="AF95" s="100"/>
      <c r="AG95" s="100"/>
      <c r="AH95" s="100"/>
      <c r="AI95" s="100"/>
      <c r="AJ95" s="100"/>
      <c r="AK95" s="100"/>
      <c r="AL95" s="100"/>
      <c r="AM95" s="101"/>
    </row>
    <row r="96" spans="1:39" ht="18" customHeight="1">
      <c r="A96" s="102"/>
      <c r="B96" s="116" t="s">
        <v>45</v>
      </c>
      <c r="C96" s="1" t="s">
        <v>266</v>
      </c>
      <c r="D96" s="34"/>
      <c r="E96" s="34"/>
      <c r="F96" s="3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04"/>
      <c r="U96" s="104"/>
      <c r="V96" s="104"/>
      <c r="W96" s="104"/>
      <c r="X96" s="14"/>
      <c r="Y96" s="14"/>
      <c r="Z96" s="14"/>
      <c r="AA96" s="20"/>
      <c r="AB96" s="99"/>
      <c r="AC96" s="112" t="s">
        <v>37</v>
      </c>
      <c r="AD96" s="112" t="s">
        <v>38</v>
      </c>
      <c r="AE96" s="100"/>
      <c r="AF96" s="105"/>
      <c r="AG96" s="100"/>
      <c r="AH96" s="100"/>
      <c r="AI96" s="100"/>
      <c r="AJ96" s="100"/>
      <c r="AK96" s="100"/>
      <c r="AL96" s="100"/>
      <c r="AM96" s="101"/>
    </row>
    <row r="97" spans="1:39" ht="18" customHeight="1">
      <c r="A97" s="102"/>
      <c r="B97" s="116" t="s">
        <v>46</v>
      </c>
      <c r="C97" s="1" t="s">
        <v>265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04"/>
      <c r="U97" s="104"/>
      <c r="V97" s="104"/>
      <c r="W97" s="104"/>
      <c r="X97" s="14"/>
      <c r="Y97" s="14"/>
      <c r="Z97" s="14"/>
      <c r="AA97" s="20"/>
      <c r="AB97" s="99"/>
      <c r="AC97" s="111" t="s">
        <v>39</v>
      </c>
      <c r="AD97" s="111" t="s">
        <v>40</v>
      </c>
      <c r="AE97" s="100"/>
      <c r="AF97" s="105"/>
      <c r="AG97" s="100"/>
      <c r="AH97" s="100"/>
      <c r="AI97" s="100"/>
      <c r="AJ97" s="100"/>
      <c r="AK97" s="100"/>
      <c r="AL97" s="100"/>
      <c r="AM97" s="101"/>
    </row>
    <row r="98" spans="1:39" ht="18" customHeight="1">
      <c r="A98" s="102"/>
      <c r="B98" s="103" t="s">
        <v>47</v>
      </c>
      <c r="C98" s="231" t="s">
        <v>267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04"/>
      <c r="U98" s="104"/>
      <c r="V98" s="104"/>
      <c r="W98" s="104"/>
      <c r="X98" s="14"/>
      <c r="Y98" s="14"/>
      <c r="Z98" s="14"/>
      <c r="AA98" s="20"/>
      <c r="AB98" s="99"/>
      <c r="AC98" s="111"/>
      <c r="AD98" s="111"/>
      <c r="AE98" s="100"/>
      <c r="AF98" s="105"/>
      <c r="AG98" s="100"/>
      <c r="AH98" s="100"/>
      <c r="AI98" s="100"/>
      <c r="AJ98" s="100"/>
      <c r="AK98" s="100"/>
      <c r="AL98" s="100"/>
      <c r="AM98" s="101"/>
    </row>
    <row r="99" spans="1:39" ht="18" customHeight="1">
      <c r="A99" s="102"/>
      <c r="B99" s="103"/>
      <c r="C99" s="3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04"/>
      <c r="U99" s="104"/>
      <c r="V99" s="104"/>
      <c r="W99" s="104"/>
      <c r="X99" s="14"/>
      <c r="Y99" s="14"/>
      <c r="Z99" s="14"/>
      <c r="AA99" s="20"/>
      <c r="AB99" s="99"/>
      <c r="AC99" s="122"/>
      <c r="AD99" s="111" t="s">
        <v>63</v>
      </c>
      <c r="AE99" s="123"/>
      <c r="AF99" s="105"/>
      <c r="AG99" s="100"/>
      <c r="AH99" s="100"/>
      <c r="AI99" s="105"/>
      <c r="AJ99" s="100"/>
      <c r="AK99" s="100"/>
      <c r="AL99" s="100"/>
      <c r="AM99" s="101"/>
    </row>
    <row r="100" spans="1:39" ht="18" customHeight="1" thickBot="1">
      <c r="A100" s="124"/>
      <c r="B100" s="232"/>
      <c r="C100" s="28"/>
      <c r="D100" s="28"/>
      <c r="E100" s="125"/>
      <c r="F100" s="125"/>
      <c r="G100" s="125"/>
      <c r="H100" s="125"/>
      <c r="I100" s="125"/>
      <c r="J100" s="125"/>
      <c r="K100" s="28"/>
      <c r="L100" s="28"/>
      <c r="M100" s="28"/>
      <c r="N100" s="28"/>
      <c r="O100" s="28"/>
      <c r="P100" s="28"/>
      <c r="Q100" s="28"/>
      <c r="R100" s="28"/>
      <c r="S100" s="28"/>
      <c r="T100" s="126"/>
      <c r="U100" s="28"/>
      <c r="V100" s="28"/>
      <c r="W100" s="28"/>
      <c r="X100" s="28"/>
      <c r="Y100" s="28"/>
      <c r="Z100" s="28"/>
      <c r="AA100" s="127"/>
      <c r="AB100" s="484" t="s">
        <v>51</v>
      </c>
      <c r="AC100" s="404"/>
      <c r="AD100" s="485"/>
      <c r="AE100" s="485"/>
      <c r="AF100" s="485"/>
      <c r="AG100" s="485"/>
      <c r="AH100" s="485"/>
      <c r="AI100" s="485"/>
      <c r="AJ100" s="485"/>
      <c r="AK100" s="485"/>
      <c r="AL100" s="485"/>
      <c r="AM100" s="486"/>
    </row>
    <row r="101" spans="1:39" ht="18" customHeight="1">
      <c r="A101" s="443" t="s">
        <v>277</v>
      </c>
      <c r="B101" s="444"/>
      <c r="C101" s="445"/>
      <c r="D101" s="514" t="s">
        <v>230</v>
      </c>
      <c r="E101" s="515"/>
      <c r="F101" s="515"/>
      <c r="G101" s="515"/>
      <c r="H101" s="515"/>
      <c r="I101" s="515"/>
      <c r="J101" s="515"/>
      <c r="K101" s="515"/>
      <c r="L101" s="515"/>
      <c r="M101" s="515"/>
      <c r="N101" s="515"/>
      <c r="O101" s="515"/>
      <c r="P101" s="515"/>
      <c r="Q101" s="515"/>
      <c r="R101" s="515"/>
      <c r="S101" s="515"/>
      <c r="T101" s="515"/>
      <c r="U101" s="515"/>
      <c r="V101" s="515"/>
      <c r="W101" s="515"/>
      <c r="X101" s="515"/>
      <c r="Y101" s="515"/>
      <c r="Z101" s="515"/>
      <c r="AA101" s="516"/>
      <c r="AB101" s="461" t="s">
        <v>0</v>
      </c>
      <c r="AC101" s="462"/>
      <c r="AD101" s="462"/>
      <c r="AE101" s="462"/>
      <c r="AF101" s="462"/>
      <c r="AG101" s="462"/>
      <c r="AH101" s="462"/>
      <c r="AI101" s="462"/>
      <c r="AJ101" s="462"/>
      <c r="AK101" s="462"/>
      <c r="AL101" s="462"/>
      <c r="AM101" s="463"/>
    </row>
    <row r="102" spans="1:39" ht="18" customHeight="1">
      <c r="A102" s="408"/>
      <c r="B102" s="409"/>
      <c r="C102" s="410"/>
      <c r="D102" s="517"/>
      <c r="E102" s="518"/>
      <c r="F102" s="518"/>
      <c r="G102" s="518"/>
      <c r="H102" s="518"/>
      <c r="I102" s="518"/>
      <c r="J102" s="518"/>
      <c r="K102" s="518"/>
      <c r="L102" s="518"/>
      <c r="M102" s="518"/>
      <c r="N102" s="518"/>
      <c r="O102" s="518"/>
      <c r="P102" s="518"/>
      <c r="Q102" s="518"/>
      <c r="R102" s="518"/>
      <c r="S102" s="518"/>
      <c r="T102" s="518"/>
      <c r="U102" s="518"/>
      <c r="V102" s="518"/>
      <c r="W102" s="518"/>
      <c r="X102" s="518"/>
      <c r="Y102" s="518"/>
      <c r="Z102" s="518"/>
      <c r="AA102" s="519"/>
      <c r="AB102" s="8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10"/>
    </row>
    <row r="103" spans="1:39" ht="18" customHeight="1">
      <c r="A103" s="389" t="s">
        <v>136</v>
      </c>
      <c r="B103" s="390"/>
      <c r="C103" s="391"/>
      <c r="D103" s="108" t="s">
        <v>196</v>
      </c>
      <c r="E103" s="228"/>
      <c r="F103" s="228"/>
      <c r="G103" s="228"/>
      <c r="H103" s="228"/>
      <c r="I103" s="22" t="s">
        <v>188</v>
      </c>
      <c r="J103" s="14"/>
      <c r="K103" s="12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1"/>
      <c r="W103" s="11"/>
      <c r="X103" s="14"/>
      <c r="Y103" s="11"/>
      <c r="Z103" s="11"/>
      <c r="AA103" s="11"/>
      <c r="AB103" s="15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7"/>
    </row>
    <row r="104" spans="1:39" ht="18" customHeight="1">
      <c r="A104" s="393" t="s">
        <v>90</v>
      </c>
      <c r="B104" s="394"/>
      <c r="C104" s="395"/>
      <c r="D104" s="11" t="s">
        <v>71</v>
      </c>
      <c r="E104" s="12"/>
      <c r="F104" s="12"/>
      <c r="G104" s="12"/>
      <c r="H104" s="12"/>
      <c r="I104" s="13" t="s">
        <v>137</v>
      </c>
      <c r="J104" s="14"/>
      <c r="K104" s="12"/>
      <c r="L104" s="13"/>
      <c r="M104" s="9"/>
      <c r="N104" s="12"/>
      <c r="O104" s="13"/>
      <c r="P104" s="13"/>
      <c r="Q104" s="13"/>
      <c r="R104" s="13"/>
      <c r="S104" s="13"/>
      <c r="T104" s="13"/>
      <c r="U104" s="13"/>
      <c r="V104" s="11"/>
      <c r="W104" s="11"/>
      <c r="X104" s="14"/>
      <c r="Y104" s="18"/>
      <c r="Z104" s="18"/>
      <c r="AA104" s="18"/>
      <c r="AB104" s="15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7"/>
    </row>
    <row r="105" spans="1:39" ht="18" customHeight="1">
      <c r="A105" s="393" t="s">
        <v>91</v>
      </c>
      <c r="B105" s="394"/>
      <c r="C105" s="395"/>
      <c r="D105" s="11" t="s">
        <v>70</v>
      </c>
      <c r="E105" s="12"/>
      <c r="F105" s="12"/>
      <c r="G105" s="11"/>
      <c r="H105" s="11"/>
      <c r="I105" s="13" t="s">
        <v>147</v>
      </c>
      <c r="J105" s="14"/>
      <c r="K105" s="13"/>
      <c r="L105" s="13"/>
      <c r="M105" s="13"/>
      <c r="N105" s="12"/>
      <c r="O105" s="13"/>
      <c r="P105" s="13"/>
      <c r="Q105" s="13"/>
      <c r="R105" s="13"/>
      <c r="S105" s="13"/>
      <c r="T105" s="13"/>
      <c r="U105" s="13"/>
      <c r="V105" s="11"/>
      <c r="W105" s="11"/>
      <c r="X105" s="14"/>
      <c r="Y105" s="18"/>
      <c r="Z105" s="18"/>
      <c r="AA105" s="18"/>
      <c r="AB105" s="19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20"/>
    </row>
    <row r="106" spans="1:39" ht="18" customHeight="1">
      <c r="A106" s="393" t="s">
        <v>92</v>
      </c>
      <c r="B106" s="394"/>
      <c r="C106" s="395"/>
      <c r="D106" s="11" t="s">
        <v>1</v>
      </c>
      <c r="E106" s="11"/>
      <c r="F106" s="11"/>
      <c r="G106" s="11"/>
      <c r="H106" s="11"/>
      <c r="I106" s="22" t="s">
        <v>93</v>
      </c>
      <c r="J106" s="14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1"/>
      <c r="W106" s="11"/>
      <c r="X106" s="14"/>
      <c r="Y106" s="11"/>
      <c r="Z106" s="11"/>
      <c r="AA106" s="11"/>
      <c r="AB106" s="19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20"/>
    </row>
    <row r="107" spans="1:39" ht="18" customHeight="1">
      <c r="A107" s="393"/>
      <c r="B107" s="394"/>
      <c r="C107" s="395"/>
      <c r="D107" s="23" t="s">
        <v>3</v>
      </c>
      <c r="E107" s="11"/>
      <c r="F107" s="11"/>
      <c r="G107" s="11"/>
      <c r="H107" s="11"/>
      <c r="I107" s="22" t="s">
        <v>174</v>
      </c>
      <c r="J107" s="14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1"/>
      <c r="W107" s="11"/>
      <c r="X107" s="14"/>
      <c r="Y107" s="11"/>
      <c r="Z107" s="11"/>
      <c r="AA107" s="11"/>
      <c r="AB107" s="19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20"/>
    </row>
    <row r="108" spans="1:39" ht="18" customHeight="1">
      <c r="A108" s="393" t="s">
        <v>278</v>
      </c>
      <c r="B108" s="394"/>
      <c r="C108" s="395"/>
      <c r="D108" s="23"/>
      <c r="E108" s="11"/>
      <c r="F108" s="11"/>
      <c r="G108" s="11"/>
      <c r="H108" s="11"/>
      <c r="I108" s="22" t="s">
        <v>175</v>
      </c>
      <c r="J108" s="14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1"/>
      <c r="W108" s="11"/>
      <c r="X108" s="14"/>
      <c r="Y108" s="11"/>
      <c r="Z108" s="11"/>
      <c r="AA108" s="11"/>
      <c r="AB108" s="507" t="s">
        <v>2</v>
      </c>
      <c r="AC108" s="508"/>
      <c r="AD108" s="508"/>
      <c r="AE108" s="508"/>
      <c r="AF108" s="508"/>
      <c r="AG108" s="508"/>
      <c r="AH108" s="508"/>
      <c r="AI108" s="508"/>
      <c r="AJ108" s="508"/>
      <c r="AK108" s="508"/>
      <c r="AL108" s="508"/>
      <c r="AM108" s="509"/>
    </row>
    <row r="109" spans="1:39" ht="18" customHeight="1">
      <c r="A109" s="389" t="s">
        <v>279</v>
      </c>
      <c r="B109" s="390"/>
      <c r="C109" s="391"/>
      <c r="D109" s="23"/>
      <c r="E109" s="11"/>
      <c r="F109" s="11"/>
      <c r="G109" s="11"/>
      <c r="H109" s="11"/>
      <c r="I109" s="22"/>
      <c r="J109" s="14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1"/>
      <c r="W109" s="11"/>
      <c r="X109" s="14"/>
      <c r="Y109" s="11"/>
      <c r="Z109" s="11"/>
      <c r="AA109" s="11"/>
      <c r="AB109" s="507" t="s">
        <v>4</v>
      </c>
      <c r="AC109" s="508"/>
      <c r="AD109" s="508"/>
      <c r="AE109" s="508"/>
      <c r="AF109" s="508"/>
      <c r="AG109" s="508"/>
      <c r="AH109" s="508"/>
      <c r="AI109" s="508"/>
      <c r="AJ109" s="508"/>
      <c r="AK109" s="508"/>
      <c r="AL109" s="508"/>
      <c r="AM109" s="509"/>
    </row>
    <row r="110" spans="1:39" ht="18" customHeight="1">
      <c r="A110" s="393" t="s">
        <v>172</v>
      </c>
      <c r="B110" s="394"/>
      <c r="C110" s="395"/>
      <c r="D110" s="23"/>
      <c r="E110" s="11"/>
      <c r="F110" s="11"/>
      <c r="G110" s="11"/>
      <c r="H110" s="11"/>
      <c r="I110" s="13"/>
      <c r="J110" s="14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1"/>
      <c r="W110" s="11"/>
      <c r="X110" s="14"/>
      <c r="Y110" s="11"/>
      <c r="Z110" s="11"/>
      <c r="AA110" s="11"/>
      <c r="AB110" s="19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20"/>
    </row>
    <row r="111" spans="1:39" ht="18" customHeight="1" thickBot="1">
      <c r="A111" s="393" t="s">
        <v>148</v>
      </c>
      <c r="B111" s="419"/>
      <c r="C111" s="395"/>
      <c r="D111" s="27"/>
      <c r="E111" s="28"/>
      <c r="F111" s="28"/>
      <c r="G111" s="28"/>
      <c r="H111" s="28"/>
      <c r="I111" s="28"/>
      <c r="J111" s="28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30"/>
      <c r="W111" s="30"/>
      <c r="X111" s="28"/>
      <c r="Y111" s="26"/>
      <c r="Z111" s="26"/>
      <c r="AA111" s="26"/>
      <c r="AB111" s="520"/>
      <c r="AC111" s="521"/>
      <c r="AD111" s="521"/>
      <c r="AE111" s="521"/>
      <c r="AF111" s="521"/>
      <c r="AG111" s="521"/>
      <c r="AH111" s="521"/>
      <c r="AI111" s="521"/>
      <c r="AJ111" s="521"/>
      <c r="AK111" s="521"/>
      <c r="AL111" s="521"/>
      <c r="AM111" s="522"/>
    </row>
    <row r="112" spans="1:39" ht="18" customHeight="1" thickBot="1">
      <c r="A112" s="378"/>
      <c r="B112" s="379"/>
      <c r="C112" s="380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1:39" s="123" customFormat="1" ht="18" customHeight="1">
      <c r="A113" s="405" t="s">
        <v>42</v>
      </c>
      <c r="B113" s="399" t="s">
        <v>6</v>
      </c>
      <c r="C113" s="400"/>
      <c r="D113" s="447" t="s">
        <v>7</v>
      </c>
      <c r="E113" s="400"/>
      <c r="F113" s="448"/>
      <c r="G113" s="513" t="s">
        <v>8</v>
      </c>
      <c r="H113" s="452"/>
      <c r="I113" s="452"/>
      <c r="J113" s="452"/>
      <c r="K113" s="452"/>
      <c r="L113" s="451" t="s">
        <v>52</v>
      </c>
      <c r="M113" s="452"/>
      <c r="N113" s="452"/>
      <c r="O113" s="452"/>
      <c r="P113" s="452"/>
      <c r="Q113" s="452"/>
      <c r="R113" s="452"/>
      <c r="S113" s="452"/>
      <c r="T113" s="452"/>
      <c r="U113" s="452"/>
      <c r="V113" s="452"/>
      <c r="W113" s="452"/>
      <c r="X113" s="452"/>
      <c r="Y113" s="452"/>
      <c r="Z113" s="452"/>
      <c r="AA113" s="452"/>
      <c r="AB113" s="452"/>
      <c r="AC113" s="452"/>
      <c r="AD113" s="452"/>
      <c r="AE113" s="452"/>
      <c r="AF113" s="452"/>
      <c r="AG113" s="452"/>
      <c r="AH113" s="452"/>
      <c r="AI113" s="452"/>
      <c r="AJ113" s="452"/>
      <c r="AK113" s="452"/>
      <c r="AL113" s="452"/>
      <c r="AM113" s="453"/>
    </row>
    <row r="114" spans="1:39" s="123" customFormat="1" ht="18" customHeight="1">
      <c r="A114" s="406"/>
      <c r="B114" s="401"/>
      <c r="C114" s="402"/>
      <c r="D114" s="449"/>
      <c r="E114" s="402"/>
      <c r="F114" s="450"/>
      <c r="G114" s="434" t="s">
        <v>10</v>
      </c>
      <c r="H114" s="426" t="s">
        <v>11</v>
      </c>
      <c r="I114" s="426"/>
      <c r="J114" s="426"/>
      <c r="K114" s="424"/>
      <c r="L114" s="455" t="s">
        <v>189</v>
      </c>
      <c r="M114" s="426"/>
      <c r="N114" s="426"/>
      <c r="O114" s="456"/>
      <c r="P114" s="455" t="s">
        <v>190</v>
      </c>
      <c r="Q114" s="426"/>
      <c r="R114" s="426"/>
      <c r="S114" s="456"/>
      <c r="T114" s="455" t="s">
        <v>191</v>
      </c>
      <c r="U114" s="426"/>
      <c r="V114" s="426"/>
      <c r="W114" s="456"/>
      <c r="X114" s="458" t="s">
        <v>192</v>
      </c>
      <c r="Y114" s="459"/>
      <c r="Z114" s="459"/>
      <c r="AA114" s="460"/>
      <c r="AB114" s="458" t="s">
        <v>193</v>
      </c>
      <c r="AC114" s="459"/>
      <c r="AD114" s="459"/>
      <c r="AE114" s="460"/>
      <c r="AF114" s="458" t="s">
        <v>194</v>
      </c>
      <c r="AG114" s="459"/>
      <c r="AH114" s="459"/>
      <c r="AI114" s="460"/>
      <c r="AJ114" s="458" t="s">
        <v>195</v>
      </c>
      <c r="AK114" s="459"/>
      <c r="AL114" s="459"/>
      <c r="AM114" s="460"/>
    </row>
    <row r="115" spans="1:39" s="123" customFormat="1" ht="18" customHeight="1">
      <c r="A115" s="406"/>
      <c r="B115" s="401"/>
      <c r="C115" s="402"/>
      <c r="D115" s="429" t="s">
        <v>269</v>
      </c>
      <c r="E115" s="510" t="s">
        <v>12</v>
      </c>
      <c r="F115" s="414" t="s">
        <v>64</v>
      </c>
      <c r="G115" s="474"/>
      <c r="H115" s="426" t="s">
        <v>13</v>
      </c>
      <c r="I115" s="426" t="s">
        <v>14</v>
      </c>
      <c r="J115" s="426" t="s">
        <v>15</v>
      </c>
      <c r="K115" s="424" t="s">
        <v>58</v>
      </c>
      <c r="L115" s="458" t="s">
        <v>281</v>
      </c>
      <c r="M115" s="459"/>
      <c r="N115" s="459"/>
      <c r="O115" s="459"/>
      <c r="P115" s="459"/>
      <c r="Q115" s="459"/>
      <c r="R115" s="459"/>
      <c r="S115" s="459"/>
      <c r="T115" s="459"/>
      <c r="U115" s="459"/>
      <c r="V115" s="459"/>
      <c r="W115" s="459"/>
      <c r="X115" s="459"/>
      <c r="Y115" s="459"/>
      <c r="Z115" s="459"/>
      <c r="AA115" s="459"/>
      <c r="AB115" s="459"/>
      <c r="AC115" s="459"/>
      <c r="AD115" s="459"/>
      <c r="AE115" s="459"/>
      <c r="AF115" s="459"/>
      <c r="AG115" s="459"/>
      <c r="AH115" s="459"/>
      <c r="AI115" s="459"/>
      <c r="AJ115" s="459"/>
      <c r="AK115" s="459"/>
      <c r="AL115" s="459"/>
      <c r="AM115" s="460"/>
    </row>
    <row r="116" spans="1:39" s="123" customFormat="1" ht="18" customHeight="1">
      <c r="A116" s="406"/>
      <c r="B116" s="401"/>
      <c r="C116" s="402"/>
      <c r="D116" s="429"/>
      <c r="E116" s="511"/>
      <c r="F116" s="435"/>
      <c r="G116" s="474"/>
      <c r="H116" s="426"/>
      <c r="I116" s="426"/>
      <c r="J116" s="426"/>
      <c r="K116" s="424"/>
      <c r="L116" s="434" t="s">
        <v>13</v>
      </c>
      <c r="M116" s="457" t="s">
        <v>14</v>
      </c>
      <c r="N116" s="441" t="s">
        <v>16</v>
      </c>
      <c r="O116" s="414" t="s">
        <v>62</v>
      </c>
      <c r="P116" s="434" t="s">
        <v>13</v>
      </c>
      <c r="Q116" s="457" t="s">
        <v>14</v>
      </c>
      <c r="R116" s="441" t="s">
        <v>16</v>
      </c>
      <c r="S116" s="414" t="s">
        <v>62</v>
      </c>
      <c r="T116" s="434" t="s">
        <v>13</v>
      </c>
      <c r="U116" s="457" t="s">
        <v>14</v>
      </c>
      <c r="V116" s="441" t="s">
        <v>16</v>
      </c>
      <c r="W116" s="414" t="s">
        <v>62</v>
      </c>
      <c r="X116" s="434" t="s">
        <v>13</v>
      </c>
      <c r="Y116" s="457" t="s">
        <v>14</v>
      </c>
      <c r="Z116" s="441" t="s">
        <v>16</v>
      </c>
      <c r="AA116" s="414" t="s">
        <v>62</v>
      </c>
      <c r="AB116" s="434" t="s">
        <v>13</v>
      </c>
      <c r="AC116" s="457" t="s">
        <v>14</v>
      </c>
      <c r="AD116" s="441" t="s">
        <v>16</v>
      </c>
      <c r="AE116" s="414" t="s">
        <v>62</v>
      </c>
      <c r="AF116" s="434" t="s">
        <v>13</v>
      </c>
      <c r="AG116" s="457" t="s">
        <v>14</v>
      </c>
      <c r="AH116" s="441" t="s">
        <v>16</v>
      </c>
      <c r="AI116" s="414" t="s">
        <v>62</v>
      </c>
      <c r="AJ116" s="434" t="s">
        <v>13</v>
      </c>
      <c r="AK116" s="457" t="s">
        <v>14</v>
      </c>
      <c r="AL116" s="441" t="s">
        <v>16</v>
      </c>
      <c r="AM116" s="414" t="s">
        <v>62</v>
      </c>
    </row>
    <row r="117" spans="1:39" s="123" customFormat="1" ht="18" customHeight="1" thickBot="1">
      <c r="A117" s="407"/>
      <c r="B117" s="403"/>
      <c r="C117" s="404"/>
      <c r="D117" s="430"/>
      <c r="E117" s="512"/>
      <c r="F117" s="415"/>
      <c r="G117" s="423"/>
      <c r="H117" s="427"/>
      <c r="I117" s="427"/>
      <c r="J117" s="427"/>
      <c r="K117" s="425"/>
      <c r="L117" s="423"/>
      <c r="M117" s="437"/>
      <c r="N117" s="442"/>
      <c r="O117" s="415"/>
      <c r="P117" s="423"/>
      <c r="Q117" s="437"/>
      <c r="R117" s="442"/>
      <c r="S117" s="415"/>
      <c r="T117" s="423"/>
      <c r="U117" s="437"/>
      <c r="V117" s="442"/>
      <c r="W117" s="415"/>
      <c r="X117" s="423"/>
      <c r="Y117" s="437"/>
      <c r="Z117" s="442"/>
      <c r="AA117" s="415"/>
      <c r="AB117" s="423"/>
      <c r="AC117" s="437"/>
      <c r="AD117" s="442"/>
      <c r="AE117" s="415"/>
      <c r="AF117" s="423"/>
      <c r="AG117" s="437"/>
      <c r="AH117" s="442"/>
      <c r="AI117" s="415"/>
      <c r="AJ117" s="423"/>
      <c r="AK117" s="437"/>
      <c r="AL117" s="442"/>
      <c r="AM117" s="415"/>
    </row>
    <row r="118" spans="1:39" s="157" customFormat="1" ht="18" customHeight="1" thickBot="1">
      <c r="A118" s="32" t="s">
        <v>53</v>
      </c>
      <c r="B118" s="446" t="s">
        <v>54</v>
      </c>
      <c r="C118" s="446"/>
      <c r="D118" s="454"/>
      <c r="E118" s="454"/>
      <c r="F118" s="156"/>
      <c r="G118" s="156"/>
      <c r="H118" s="454"/>
      <c r="I118" s="454"/>
      <c r="J118" s="454"/>
      <c r="K118" s="454"/>
      <c r="L118" s="454"/>
      <c r="M118" s="454"/>
      <c r="N118" s="454"/>
      <c r="O118" s="454"/>
      <c r="P118" s="454"/>
      <c r="Q118" s="454"/>
      <c r="R118" s="454"/>
      <c r="S118" s="454"/>
      <c r="T118" s="454"/>
      <c r="U118" s="454"/>
      <c r="V118" s="454"/>
      <c r="W118" s="454"/>
      <c r="X118" s="454"/>
      <c r="Y118" s="454"/>
      <c r="Z118" s="454"/>
      <c r="AA118" s="454"/>
      <c r="AB118" s="454"/>
      <c r="AC118" s="454"/>
      <c r="AD118" s="454"/>
      <c r="AE118" s="454"/>
      <c r="AF118" s="454"/>
      <c r="AG118" s="454"/>
      <c r="AH118" s="454"/>
      <c r="AI118" s="454"/>
      <c r="AJ118" s="454"/>
      <c r="AK118" s="454"/>
      <c r="AL118" s="454"/>
      <c r="AM118" s="524"/>
    </row>
    <row r="119" spans="1:41" s="34" customFormat="1" ht="18" customHeight="1">
      <c r="A119" s="158" t="s">
        <v>19</v>
      </c>
      <c r="B119" s="159" t="s">
        <v>118</v>
      </c>
      <c r="C119" s="160"/>
      <c r="D119" s="161"/>
      <c r="E119" s="162">
        <v>2</v>
      </c>
      <c r="F119" s="131">
        <v>2</v>
      </c>
      <c r="G119" s="163">
        <f aca="true" t="shared" si="10" ref="G119:G136">SUM(H119:K119)</f>
        <v>30</v>
      </c>
      <c r="H119" s="133">
        <f>IF(SUM(L119+P119+T119+X119+AB119+AF119+AJ119)=0,"",SUM(L119+P119+T119+X119+AB119+AF119+AJ119))</f>
        <v>15</v>
      </c>
      <c r="I119" s="133">
        <f aca="true" t="shared" si="11" ref="I119:K135">IF(SUM(M119+Q119+U119+Y119+AC119+AG119+AK119)=0,"",SUM(M119+Q119+U119+Y119+AC119+AG119+AK119))</f>
      </c>
      <c r="J119" s="133">
        <f t="shared" si="11"/>
        <v>15</v>
      </c>
      <c r="K119" s="133">
        <f t="shared" si="11"/>
      </c>
      <c r="L119" s="164"/>
      <c r="M119" s="137"/>
      <c r="N119" s="137"/>
      <c r="O119" s="135"/>
      <c r="P119" s="164">
        <v>15</v>
      </c>
      <c r="Q119" s="137"/>
      <c r="R119" s="137">
        <v>15</v>
      </c>
      <c r="S119" s="135"/>
      <c r="T119" s="164"/>
      <c r="U119" s="137"/>
      <c r="V119" s="137"/>
      <c r="W119" s="135"/>
      <c r="X119" s="163"/>
      <c r="Y119" s="137"/>
      <c r="Z119" s="137"/>
      <c r="AA119" s="135"/>
      <c r="AB119" s="163"/>
      <c r="AC119" s="137"/>
      <c r="AD119" s="137"/>
      <c r="AE119" s="135"/>
      <c r="AF119" s="163"/>
      <c r="AG119" s="137"/>
      <c r="AH119" s="137"/>
      <c r="AI119" s="135"/>
      <c r="AJ119" s="163"/>
      <c r="AK119" s="137"/>
      <c r="AL119" s="137"/>
      <c r="AM119" s="135"/>
      <c r="AO119" s="34">
        <f aca="true" t="shared" si="12" ref="AO119:AO148">sumaECTS(L119:AM119)</f>
        <v>2</v>
      </c>
    </row>
    <row r="120" spans="1:41" s="34" customFormat="1" ht="18" customHeight="1">
      <c r="A120" s="139" t="s">
        <v>20</v>
      </c>
      <c r="B120" s="165" t="s">
        <v>119</v>
      </c>
      <c r="C120" s="166"/>
      <c r="D120" s="167"/>
      <c r="E120" s="168">
        <v>2</v>
      </c>
      <c r="F120" s="131">
        <v>2</v>
      </c>
      <c r="G120" s="143">
        <f>SUM(H120:K120)</f>
        <v>20</v>
      </c>
      <c r="H120" s="133">
        <f aca="true" t="shared" si="13" ref="H120:K147">IF(SUM(L120+P120+T120+X120+AB120+AF120+AJ120)=0,"",SUM(L120+P120+T120+X120+AB120+AF120+AJ120))</f>
        <v>10</v>
      </c>
      <c r="I120" s="133">
        <f t="shared" si="11"/>
      </c>
      <c r="J120" s="133">
        <f t="shared" si="11"/>
        <v>10</v>
      </c>
      <c r="K120" s="133">
        <f t="shared" si="11"/>
      </c>
      <c r="L120" s="140"/>
      <c r="M120" s="4"/>
      <c r="N120" s="4"/>
      <c r="O120" s="141"/>
      <c r="P120" s="140"/>
      <c r="Q120" s="4"/>
      <c r="R120" s="4"/>
      <c r="S120" s="169"/>
      <c r="T120" s="152">
        <v>10</v>
      </c>
      <c r="U120" s="153"/>
      <c r="V120" s="153">
        <v>10</v>
      </c>
      <c r="W120" s="154"/>
      <c r="X120" s="140"/>
      <c r="Y120" s="4"/>
      <c r="Z120" s="4"/>
      <c r="AA120" s="141"/>
      <c r="AB120" s="143"/>
      <c r="AC120" s="4"/>
      <c r="AD120" s="4"/>
      <c r="AE120" s="169"/>
      <c r="AF120" s="140"/>
      <c r="AG120" s="4"/>
      <c r="AH120" s="4"/>
      <c r="AI120" s="141"/>
      <c r="AJ120" s="143"/>
      <c r="AK120" s="4"/>
      <c r="AL120" s="4"/>
      <c r="AM120" s="141"/>
      <c r="AO120" s="34">
        <f t="shared" si="12"/>
        <v>2</v>
      </c>
    </row>
    <row r="121" spans="1:41" s="34" customFormat="1" ht="18" customHeight="1">
      <c r="A121" s="158" t="s">
        <v>21</v>
      </c>
      <c r="B121" s="165" t="s">
        <v>120</v>
      </c>
      <c r="C121" s="166"/>
      <c r="D121" s="170"/>
      <c r="E121" s="147">
        <v>2</v>
      </c>
      <c r="F121" s="131">
        <v>2</v>
      </c>
      <c r="G121" s="143">
        <f t="shared" si="10"/>
        <v>30</v>
      </c>
      <c r="H121" s="133">
        <f t="shared" si="13"/>
        <v>15</v>
      </c>
      <c r="I121" s="133">
        <f t="shared" si="11"/>
      </c>
      <c r="J121" s="133">
        <f t="shared" si="11"/>
        <v>15</v>
      </c>
      <c r="K121" s="133">
        <f t="shared" si="11"/>
      </c>
      <c r="L121" s="140"/>
      <c r="M121" s="4"/>
      <c r="N121" s="4"/>
      <c r="O121" s="141"/>
      <c r="P121" s="143">
        <v>15</v>
      </c>
      <c r="Q121" s="4"/>
      <c r="R121" s="4">
        <v>15</v>
      </c>
      <c r="S121" s="141"/>
      <c r="T121" s="143"/>
      <c r="U121" s="4"/>
      <c r="V121" s="4"/>
      <c r="W121" s="141"/>
      <c r="X121" s="143"/>
      <c r="Y121" s="4"/>
      <c r="Z121" s="4"/>
      <c r="AA121" s="141"/>
      <c r="AB121" s="143"/>
      <c r="AC121" s="4"/>
      <c r="AD121" s="4"/>
      <c r="AE121" s="141"/>
      <c r="AF121" s="143"/>
      <c r="AG121" s="4"/>
      <c r="AH121" s="4"/>
      <c r="AI121" s="141"/>
      <c r="AJ121" s="143"/>
      <c r="AK121" s="4"/>
      <c r="AL121" s="4"/>
      <c r="AM121" s="141"/>
      <c r="AO121" s="34">
        <f t="shared" si="12"/>
        <v>2</v>
      </c>
    </row>
    <row r="122" spans="1:41" s="34" customFormat="1" ht="18" customHeight="1">
      <c r="A122" s="139" t="s">
        <v>22</v>
      </c>
      <c r="B122" s="165" t="s">
        <v>121</v>
      </c>
      <c r="C122" s="166"/>
      <c r="D122" s="170"/>
      <c r="E122" s="147">
        <v>1</v>
      </c>
      <c r="F122" s="131">
        <v>3</v>
      </c>
      <c r="G122" s="143">
        <f t="shared" si="10"/>
        <v>30</v>
      </c>
      <c r="H122" s="133">
        <f t="shared" si="13"/>
      </c>
      <c r="I122" s="133">
        <f t="shared" si="11"/>
      </c>
      <c r="J122" s="133">
        <f>IF(SUM(N122+R122+V122+Z122+AD122+AH122+AL122)=0,"",SUM(N122+R122+V122+Z122+AD122+AH122+AL122))</f>
        <v>30</v>
      </c>
      <c r="K122" s="133">
        <f t="shared" si="11"/>
      </c>
      <c r="L122" s="140"/>
      <c r="M122" s="4"/>
      <c r="N122" s="4"/>
      <c r="O122" s="141"/>
      <c r="P122" s="143"/>
      <c r="Q122" s="4"/>
      <c r="R122" s="4">
        <v>30</v>
      </c>
      <c r="S122" s="141"/>
      <c r="T122" s="143"/>
      <c r="U122" s="4"/>
      <c r="V122" s="4"/>
      <c r="W122" s="141"/>
      <c r="X122" s="143"/>
      <c r="Y122" s="4"/>
      <c r="Z122" s="4"/>
      <c r="AA122" s="141"/>
      <c r="AB122" s="143"/>
      <c r="AC122" s="4"/>
      <c r="AD122" s="4"/>
      <c r="AE122" s="141"/>
      <c r="AF122" s="143"/>
      <c r="AG122" s="4"/>
      <c r="AH122" s="4"/>
      <c r="AI122" s="141"/>
      <c r="AJ122" s="143"/>
      <c r="AK122" s="4"/>
      <c r="AL122" s="4"/>
      <c r="AM122" s="141"/>
      <c r="AO122" s="34">
        <f t="shared" si="12"/>
        <v>3</v>
      </c>
    </row>
    <row r="123" spans="1:41" s="34" customFormat="1" ht="18" customHeight="1">
      <c r="A123" s="139" t="s">
        <v>23</v>
      </c>
      <c r="B123" s="165" t="s">
        <v>187</v>
      </c>
      <c r="C123" s="166"/>
      <c r="D123" s="170"/>
      <c r="E123" s="147">
        <v>4</v>
      </c>
      <c r="F123" s="131">
        <v>4</v>
      </c>
      <c r="G123" s="143">
        <f t="shared" si="10"/>
        <v>75</v>
      </c>
      <c r="H123" s="133">
        <f t="shared" si="13"/>
        <v>30</v>
      </c>
      <c r="I123" s="133">
        <f t="shared" si="11"/>
        <v>15</v>
      </c>
      <c r="J123" s="133">
        <f>IF(SUM(N123+R123+V123+Z123+AD123+AH123+AL123)=0,"",SUM(N123+R123+V123+Z123+AD123+AH123+AL123))</f>
        <v>15</v>
      </c>
      <c r="K123" s="133">
        <f t="shared" si="11"/>
        <v>15</v>
      </c>
      <c r="L123" s="140"/>
      <c r="M123" s="4"/>
      <c r="N123" s="4"/>
      <c r="O123" s="141"/>
      <c r="P123" s="143"/>
      <c r="Q123" s="4"/>
      <c r="R123" s="4"/>
      <c r="S123" s="141"/>
      <c r="T123" s="143"/>
      <c r="U123" s="4"/>
      <c r="V123" s="4"/>
      <c r="W123" s="141"/>
      <c r="X123" s="143"/>
      <c r="Y123" s="4"/>
      <c r="Z123" s="4"/>
      <c r="AA123" s="141"/>
      <c r="AB123" s="143">
        <v>30</v>
      </c>
      <c r="AC123" s="5">
        <v>15</v>
      </c>
      <c r="AD123" s="5"/>
      <c r="AE123" s="154"/>
      <c r="AF123" s="155"/>
      <c r="AG123" s="5"/>
      <c r="AH123" s="5">
        <v>15</v>
      </c>
      <c r="AI123" s="154">
        <v>15</v>
      </c>
      <c r="AJ123" s="143"/>
      <c r="AK123" s="4"/>
      <c r="AL123" s="4"/>
      <c r="AM123" s="141"/>
      <c r="AO123" s="34">
        <f t="shared" si="12"/>
        <v>4</v>
      </c>
    </row>
    <row r="124" spans="1:41" s="34" customFormat="1" ht="18" customHeight="1">
      <c r="A124" s="139" t="s">
        <v>45</v>
      </c>
      <c r="B124" s="165" t="s">
        <v>122</v>
      </c>
      <c r="C124" s="166"/>
      <c r="D124" s="170"/>
      <c r="E124" s="147">
        <v>2</v>
      </c>
      <c r="F124" s="131">
        <v>3</v>
      </c>
      <c r="G124" s="143">
        <f t="shared" si="10"/>
        <v>30</v>
      </c>
      <c r="H124" s="133">
        <f t="shared" si="13"/>
        <v>15</v>
      </c>
      <c r="I124" s="133">
        <f t="shared" si="11"/>
      </c>
      <c r="J124" s="133">
        <f t="shared" si="11"/>
        <v>15</v>
      </c>
      <c r="K124" s="133">
        <f t="shared" si="11"/>
      </c>
      <c r="L124" s="140"/>
      <c r="M124" s="4"/>
      <c r="N124" s="4"/>
      <c r="O124" s="141"/>
      <c r="P124" s="143"/>
      <c r="Q124" s="4"/>
      <c r="R124" s="4"/>
      <c r="S124" s="141"/>
      <c r="T124" s="143">
        <v>15</v>
      </c>
      <c r="U124" s="4"/>
      <c r="V124" s="4">
        <v>15</v>
      </c>
      <c r="W124" s="141"/>
      <c r="X124" s="155"/>
      <c r="Y124" s="5"/>
      <c r="Z124" s="5"/>
      <c r="AA124" s="154"/>
      <c r="AB124" s="143"/>
      <c r="AC124" s="4"/>
      <c r="AD124" s="4"/>
      <c r="AE124" s="141"/>
      <c r="AF124" s="143"/>
      <c r="AG124" s="4"/>
      <c r="AH124" s="4"/>
      <c r="AI124" s="141"/>
      <c r="AJ124" s="143"/>
      <c r="AK124" s="4"/>
      <c r="AL124" s="4"/>
      <c r="AM124" s="141"/>
      <c r="AO124" s="34">
        <f t="shared" si="12"/>
        <v>3</v>
      </c>
    </row>
    <row r="125" spans="1:41" s="34" customFormat="1" ht="18" customHeight="1">
      <c r="A125" s="139" t="s">
        <v>46</v>
      </c>
      <c r="B125" s="165" t="s">
        <v>123</v>
      </c>
      <c r="C125" s="166"/>
      <c r="D125" s="170"/>
      <c r="E125" s="147">
        <v>2</v>
      </c>
      <c r="F125" s="131">
        <v>2</v>
      </c>
      <c r="G125" s="143">
        <f t="shared" si="10"/>
        <v>30</v>
      </c>
      <c r="H125" s="133">
        <f t="shared" si="13"/>
        <v>15</v>
      </c>
      <c r="I125" s="133">
        <f t="shared" si="11"/>
      </c>
      <c r="J125" s="133">
        <f t="shared" si="11"/>
        <v>15</v>
      </c>
      <c r="K125" s="133">
        <f t="shared" si="11"/>
      </c>
      <c r="L125" s="140"/>
      <c r="M125" s="4"/>
      <c r="N125" s="4"/>
      <c r="O125" s="141"/>
      <c r="P125" s="143"/>
      <c r="Q125" s="4"/>
      <c r="R125" s="4"/>
      <c r="S125" s="141"/>
      <c r="T125" s="171"/>
      <c r="U125" s="3"/>
      <c r="V125" s="171"/>
      <c r="W125" s="141"/>
      <c r="X125" s="143">
        <v>15</v>
      </c>
      <c r="Y125" s="4"/>
      <c r="Z125" s="4">
        <v>15</v>
      </c>
      <c r="AA125" s="141"/>
      <c r="AB125" s="143"/>
      <c r="AC125" s="4"/>
      <c r="AD125" s="4"/>
      <c r="AE125" s="141"/>
      <c r="AF125" s="143"/>
      <c r="AG125" s="4"/>
      <c r="AH125" s="4"/>
      <c r="AI125" s="141"/>
      <c r="AJ125" s="143"/>
      <c r="AK125" s="4"/>
      <c r="AL125" s="4"/>
      <c r="AM125" s="141"/>
      <c r="AO125" s="34">
        <f t="shared" si="12"/>
        <v>2</v>
      </c>
    </row>
    <row r="126" spans="1:41" s="34" customFormat="1" ht="18" customHeight="1">
      <c r="A126" s="139" t="s">
        <v>47</v>
      </c>
      <c r="B126" s="165" t="s">
        <v>124</v>
      </c>
      <c r="C126" s="166"/>
      <c r="D126" s="170"/>
      <c r="E126" s="147">
        <v>3</v>
      </c>
      <c r="F126" s="131">
        <v>3</v>
      </c>
      <c r="G126" s="143">
        <f t="shared" si="10"/>
        <v>45</v>
      </c>
      <c r="H126" s="133">
        <f t="shared" si="13"/>
        <v>15</v>
      </c>
      <c r="I126" s="133">
        <f t="shared" si="11"/>
      </c>
      <c r="J126" s="133">
        <f t="shared" si="11"/>
        <v>15</v>
      </c>
      <c r="K126" s="133">
        <f t="shared" si="11"/>
        <v>15</v>
      </c>
      <c r="L126" s="140"/>
      <c r="M126" s="4"/>
      <c r="N126" s="4"/>
      <c r="O126" s="141"/>
      <c r="P126" s="143"/>
      <c r="Q126" s="4"/>
      <c r="R126" s="4"/>
      <c r="S126" s="141"/>
      <c r="T126" s="143">
        <v>15</v>
      </c>
      <c r="U126" s="4"/>
      <c r="V126" s="4">
        <v>15</v>
      </c>
      <c r="W126" s="141"/>
      <c r="X126" s="143"/>
      <c r="Y126" s="4"/>
      <c r="Z126" s="4"/>
      <c r="AA126" s="141">
        <v>15</v>
      </c>
      <c r="AB126" s="143"/>
      <c r="AC126" s="4"/>
      <c r="AD126" s="4"/>
      <c r="AE126" s="141"/>
      <c r="AF126" s="143"/>
      <c r="AG126" s="4"/>
      <c r="AH126" s="4"/>
      <c r="AI126" s="141"/>
      <c r="AJ126" s="143"/>
      <c r="AK126" s="4"/>
      <c r="AL126" s="4"/>
      <c r="AM126" s="141"/>
      <c r="AO126" s="34">
        <f t="shared" si="12"/>
        <v>3</v>
      </c>
    </row>
    <row r="127" spans="1:41" s="34" customFormat="1" ht="18" customHeight="1">
      <c r="A127" s="139" t="s">
        <v>48</v>
      </c>
      <c r="B127" s="165" t="s">
        <v>95</v>
      </c>
      <c r="C127" s="166"/>
      <c r="D127" s="170">
        <v>1</v>
      </c>
      <c r="E127" s="147">
        <v>1</v>
      </c>
      <c r="F127" s="131">
        <v>5</v>
      </c>
      <c r="G127" s="143">
        <f t="shared" si="10"/>
        <v>45</v>
      </c>
      <c r="H127" s="133">
        <f t="shared" si="13"/>
        <v>30</v>
      </c>
      <c r="I127" s="133">
        <f t="shared" si="11"/>
      </c>
      <c r="J127" s="133">
        <f t="shared" si="11"/>
        <v>15</v>
      </c>
      <c r="K127" s="133">
        <f t="shared" si="11"/>
      </c>
      <c r="L127" s="140"/>
      <c r="M127" s="4"/>
      <c r="N127" s="4"/>
      <c r="O127" s="141"/>
      <c r="P127" s="143"/>
      <c r="Q127" s="4"/>
      <c r="R127" s="4"/>
      <c r="S127" s="141"/>
      <c r="T127" s="172">
        <v>30</v>
      </c>
      <c r="U127" s="4"/>
      <c r="V127" s="4">
        <v>15</v>
      </c>
      <c r="W127" s="141"/>
      <c r="X127" s="171"/>
      <c r="Y127" s="3"/>
      <c r="Z127" s="171"/>
      <c r="AA127" s="141"/>
      <c r="AB127" s="143"/>
      <c r="AC127" s="4"/>
      <c r="AD127" s="4"/>
      <c r="AE127" s="141"/>
      <c r="AF127" s="143"/>
      <c r="AG127" s="4"/>
      <c r="AH127" s="4"/>
      <c r="AI127" s="141"/>
      <c r="AJ127" s="143"/>
      <c r="AK127" s="4"/>
      <c r="AL127" s="4"/>
      <c r="AM127" s="141"/>
      <c r="AO127" s="34">
        <f t="shared" si="12"/>
        <v>5</v>
      </c>
    </row>
    <row r="128" spans="1:41" s="34" customFormat="1" ht="18" customHeight="1">
      <c r="A128" s="139" t="s">
        <v>49</v>
      </c>
      <c r="B128" s="165" t="s">
        <v>223</v>
      </c>
      <c r="C128" s="166"/>
      <c r="D128" s="170"/>
      <c r="E128" s="147">
        <v>2</v>
      </c>
      <c r="F128" s="131">
        <v>3</v>
      </c>
      <c r="G128" s="143">
        <f t="shared" si="10"/>
        <v>45</v>
      </c>
      <c r="H128" s="133">
        <f t="shared" si="13"/>
        <v>15</v>
      </c>
      <c r="I128" s="133">
        <f t="shared" si="11"/>
      </c>
      <c r="J128" s="133">
        <f t="shared" si="11"/>
        <v>30</v>
      </c>
      <c r="K128" s="133">
        <f t="shared" si="11"/>
      </c>
      <c r="L128" s="140"/>
      <c r="M128" s="4"/>
      <c r="N128" s="4"/>
      <c r="O128" s="141"/>
      <c r="P128" s="143"/>
      <c r="Q128" s="4"/>
      <c r="R128" s="4"/>
      <c r="S128" s="141"/>
      <c r="T128" s="143"/>
      <c r="U128" s="4"/>
      <c r="V128" s="4"/>
      <c r="W128" s="141"/>
      <c r="X128" s="155">
        <v>15</v>
      </c>
      <c r="Y128" s="5"/>
      <c r="Z128" s="5">
        <v>30</v>
      </c>
      <c r="AA128" s="141"/>
      <c r="AB128" s="143"/>
      <c r="AC128" s="4"/>
      <c r="AD128" s="4"/>
      <c r="AE128" s="141"/>
      <c r="AF128" s="143"/>
      <c r="AG128" s="4"/>
      <c r="AH128" s="4"/>
      <c r="AI128" s="141"/>
      <c r="AJ128" s="143"/>
      <c r="AK128" s="4"/>
      <c r="AL128" s="4"/>
      <c r="AM128" s="141"/>
      <c r="AO128" s="34">
        <f t="shared" si="12"/>
        <v>3</v>
      </c>
    </row>
    <row r="129" spans="1:41" s="34" customFormat="1" ht="18" customHeight="1">
      <c r="A129" s="139" t="s">
        <v>75</v>
      </c>
      <c r="B129" s="165" t="s">
        <v>125</v>
      </c>
      <c r="C129" s="166"/>
      <c r="D129" s="170"/>
      <c r="E129" s="147">
        <v>2</v>
      </c>
      <c r="F129" s="131">
        <v>4</v>
      </c>
      <c r="G129" s="143">
        <f t="shared" si="10"/>
        <v>50</v>
      </c>
      <c r="H129" s="133">
        <f t="shared" si="13"/>
        <v>30</v>
      </c>
      <c r="I129" s="133">
        <f t="shared" si="11"/>
      </c>
      <c r="J129" s="133">
        <f t="shared" si="11"/>
        <v>20</v>
      </c>
      <c r="K129" s="133">
        <f t="shared" si="11"/>
      </c>
      <c r="L129" s="140"/>
      <c r="M129" s="4"/>
      <c r="N129" s="4"/>
      <c r="O129" s="141"/>
      <c r="P129" s="143"/>
      <c r="Q129" s="4"/>
      <c r="R129" s="4"/>
      <c r="S129" s="141"/>
      <c r="T129" s="143"/>
      <c r="U129" s="4"/>
      <c r="V129" s="4"/>
      <c r="W129" s="141"/>
      <c r="X129" s="143">
        <v>30</v>
      </c>
      <c r="Y129" s="4"/>
      <c r="Z129" s="4">
        <v>20</v>
      </c>
      <c r="AA129" s="141"/>
      <c r="AB129" s="143"/>
      <c r="AC129" s="4"/>
      <c r="AD129" s="4"/>
      <c r="AE129" s="141"/>
      <c r="AF129" s="143"/>
      <c r="AG129" s="4"/>
      <c r="AH129" s="4"/>
      <c r="AI129" s="141"/>
      <c r="AJ129" s="143"/>
      <c r="AK129" s="4"/>
      <c r="AL129" s="4"/>
      <c r="AM129" s="141"/>
      <c r="AO129" s="34">
        <f t="shared" si="12"/>
        <v>4</v>
      </c>
    </row>
    <row r="130" spans="1:41" s="34" customFormat="1" ht="18" customHeight="1">
      <c r="A130" s="139" t="s">
        <v>76</v>
      </c>
      <c r="B130" s="165" t="s">
        <v>126</v>
      </c>
      <c r="C130" s="166"/>
      <c r="D130" s="170">
        <v>1</v>
      </c>
      <c r="E130" s="147">
        <v>4</v>
      </c>
      <c r="F130" s="131">
        <v>8</v>
      </c>
      <c r="G130" s="143">
        <f t="shared" si="10"/>
        <v>80</v>
      </c>
      <c r="H130" s="133">
        <f t="shared" si="13"/>
        <v>30</v>
      </c>
      <c r="I130" s="133">
        <f t="shared" si="11"/>
        <v>10</v>
      </c>
      <c r="J130" s="133">
        <f t="shared" si="11"/>
        <v>40</v>
      </c>
      <c r="K130" s="133">
        <f t="shared" si="11"/>
      </c>
      <c r="L130" s="140"/>
      <c r="M130" s="4"/>
      <c r="N130" s="4"/>
      <c r="O130" s="141"/>
      <c r="P130" s="143"/>
      <c r="Q130" s="4"/>
      <c r="R130" s="4"/>
      <c r="S130" s="141"/>
      <c r="T130" s="143"/>
      <c r="U130" s="4"/>
      <c r="V130" s="4"/>
      <c r="W130" s="141"/>
      <c r="X130" s="155"/>
      <c r="Y130" s="4"/>
      <c r="Z130" s="4"/>
      <c r="AA130" s="141"/>
      <c r="AB130" s="143">
        <v>20</v>
      </c>
      <c r="AC130" s="4"/>
      <c r="AD130" s="4">
        <v>20</v>
      </c>
      <c r="AE130" s="141"/>
      <c r="AF130" s="172">
        <v>10</v>
      </c>
      <c r="AG130" s="4">
        <v>10</v>
      </c>
      <c r="AH130" s="4">
        <v>20</v>
      </c>
      <c r="AI130" s="141"/>
      <c r="AJ130" s="143"/>
      <c r="AK130" s="4"/>
      <c r="AL130" s="4"/>
      <c r="AM130" s="141"/>
      <c r="AO130" s="34">
        <f t="shared" si="12"/>
        <v>8</v>
      </c>
    </row>
    <row r="131" spans="1:41" s="34" customFormat="1" ht="18" customHeight="1">
      <c r="A131" s="139" t="s">
        <v>77</v>
      </c>
      <c r="B131" s="165" t="s">
        <v>180</v>
      </c>
      <c r="C131" s="166"/>
      <c r="D131" s="170">
        <v>1</v>
      </c>
      <c r="E131" s="147">
        <v>3</v>
      </c>
      <c r="F131" s="131">
        <v>4</v>
      </c>
      <c r="G131" s="143">
        <f t="shared" si="10"/>
        <v>40</v>
      </c>
      <c r="H131" s="133">
        <f t="shared" si="13"/>
        <v>20</v>
      </c>
      <c r="I131" s="133">
        <f t="shared" si="11"/>
        <v>20</v>
      </c>
      <c r="J131" s="133">
        <f t="shared" si="11"/>
      </c>
      <c r="K131" s="133">
        <f t="shared" si="11"/>
      </c>
      <c r="L131" s="140"/>
      <c r="M131" s="4"/>
      <c r="N131" s="4"/>
      <c r="O131" s="141"/>
      <c r="P131" s="143"/>
      <c r="Q131" s="4"/>
      <c r="R131" s="4"/>
      <c r="S131" s="141"/>
      <c r="T131" s="143">
        <v>10</v>
      </c>
      <c r="U131" s="4">
        <v>10</v>
      </c>
      <c r="V131" s="4"/>
      <c r="W131" s="141"/>
      <c r="X131" s="172">
        <v>10</v>
      </c>
      <c r="Y131" s="4">
        <v>10</v>
      </c>
      <c r="Z131" s="4"/>
      <c r="AA131" s="141"/>
      <c r="AB131" s="143"/>
      <c r="AC131" s="4"/>
      <c r="AD131" s="4"/>
      <c r="AE131" s="141"/>
      <c r="AF131" s="143"/>
      <c r="AG131" s="4"/>
      <c r="AH131" s="4"/>
      <c r="AI131" s="141"/>
      <c r="AJ131" s="143"/>
      <c r="AK131" s="4"/>
      <c r="AL131" s="4"/>
      <c r="AM131" s="141"/>
      <c r="AO131" s="34">
        <f t="shared" si="12"/>
        <v>4</v>
      </c>
    </row>
    <row r="132" spans="1:41" s="34" customFormat="1" ht="18" customHeight="1">
      <c r="A132" s="139" t="s">
        <v>78</v>
      </c>
      <c r="B132" s="165" t="s">
        <v>165</v>
      </c>
      <c r="C132" s="166"/>
      <c r="D132" s="170">
        <v>1</v>
      </c>
      <c r="E132" s="147">
        <v>3</v>
      </c>
      <c r="F132" s="131">
        <v>9</v>
      </c>
      <c r="G132" s="143">
        <f t="shared" si="10"/>
        <v>100</v>
      </c>
      <c r="H132" s="133">
        <f t="shared" si="13"/>
        <v>50</v>
      </c>
      <c r="I132" s="133">
        <f t="shared" si="11"/>
      </c>
      <c r="J132" s="133">
        <f t="shared" si="11"/>
        <v>30</v>
      </c>
      <c r="K132" s="133">
        <f t="shared" si="11"/>
        <v>20</v>
      </c>
      <c r="L132" s="152">
        <v>30</v>
      </c>
      <c r="M132" s="4"/>
      <c r="N132" s="4"/>
      <c r="O132" s="141">
        <v>20</v>
      </c>
      <c r="P132" s="172">
        <v>20</v>
      </c>
      <c r="Q132" s="4"/>
      <c r="R132" s="4">
        <v>30</v>
      </c>
      <c r="S132" s="141"/>
      <c r="T132" s="143"/>
      <c r="U132" s="4"/>
      <c r="V132" s="4"/>
      <c r="W132" s="141"/>
      <c r="X132" s="143"/>
      <c r="Y132" s="4"/>
      <c r="Z132" s="4"/>
      <c r="AA132" s="141"/>
      <c r="AB132" s="143"/>
      <c r="AC132" s="4"/>
      <c r="AD132" s="4"/>
      <c r="AE132" s="141"/>
      <c r="AF132" s="143"/>
      <c r="AG132" s="4"/>
      <c r="AH132" s="4"/>
      <c r="AI132" s="141"/>
      <c r="AJ132" s="143"/>
      <c r="AK132" s="4"/>
      <c r="AL132" s="4"/>
      <c r="AM132" s="141"/>
      <c r="AO132" s="34">
        <f t="shared" si="12"/>
        <v>9</v>
      </c>
    </row>
    <row r="133" spans="1:41" s="34" customFormat="1" ht="18" customHeight="1">
      <c r="A133" s="139" t="s">
        <v>79</v>
      </c>
      <c r="B133" s="165" t="s">
        <v>127</v>
      </c>
      <c r="C133" s="166"/>
      <c r="D133" s="170"/>
      <c r="E133" s="147">
        <v>2</v>
      </c>
      <c r="F133" s="131">
        <v>4</v>
      </c>
      <c r="G133" s="143">
        <f t="shared" si="10"/>
        <v>60</v>
      </c>
      <c r="H133" s="133">
        <f t="shared" si="13"/>
        <v>30</v>
      </c>
      <c r="I133" s="133">
        <f t="shared" si="11"/>
      </c>
      <c r="J133" s="133">
        <f t="shared" si="11"/>
        <v>30</v>
      </c>
      <c r="K133" s="133">
        <f t="shared" si="11"/>
      </c>
      <c r="L133" s="140"/>
      <c r="M133" s="4"/>
      <c r="N133" s="4"/>
      <c r="O133" s="141"/>
      <c r="P133" s="143"/>
      <c r="Q133" s="4"/>
      <c r="R133" s="4"/>
      <c r="S133" s="141"/>
      <c r="T133" s="143"/>
      <c r="U133" s="4"/>
      <c r="V133" s="4"/>
      <c r="W133" s="141"/>
      <c r="X133" s="155">
        <v>30</v>
      </c>
      <c r="Y133" s="5"/>
      <c r="Z133" s="5"/>
      <c r="AA133" s="141"/>
      <c r="AB133" s="155"/>
      <c r="AC133" s="5"/>
      <c r="AD133" s="5">
        <v>30</v>
      </c>
      <c r="AE133" s="141"/>
      <c r="AF133" s="143"/>
      <c r="AG133" s="4"/>
      <c r="AH133" s="4"/>
      <c r="AI133" s="141"/>
      <c r="AJ133" s="143"/>
      <c r="AK133" s="4"/>
      <c r="AL133" s="4"/>
      <c r="AM133" s="141"/>
      <c r="AO133" s="34">
        <f t="shared" si="12"/>
        <v>4</v>
      </c>
    </row>
    <row r="134" spans="1:41" s="34" customFormat="1" ht="18" customHeight="1">
      <c r="A134" s="139" t="s">
        <v>80</v>
      </c>
      <c r="B134" s="165" t="s">
        <v>128</v>
      </c>
      <c r="C134" s="166"/>
      <c r="D134" s="170">
        <v>1</v>
      </c>
      <c r="E134" s="147">
        <v>2</v>
      </c>
      <c r="F134" s="131">
        <v>4</v>
      </c>
      <c r="G134" s="143">
        <f t="shared" si="10"/>
        <v>60</v>
      </c>
      <c r="H134" s="133">
        <f t="shared" si="13"/>
        <v>30</v>
      </c>
      <c r="I134" s="133">
        <f t="shared" si="11"/>
      </c>
      <c r="J134" s="133">
        <f t="shared" si="11"/>
        <v>15</v>
      </c>
      <c r="K134" s="133">
        <f t="shared" si="11"/>
        <v>15</v>
      </c>
      <c r="L134" s="140"/>
      <c r="M134" s="4"/>
      <c r="N134" s="4"/>
      <c r="O134" s="141"/>
      <c r="P134" s="143"/>
      <c r="Q134" s="4"/>
      <c r="R134" s="4"/>
      <c r="S134" s="141"/>
      <c r="T134" s="143"/>
      <c r="U134" s="4"/>
      <c r="V134" s="4"/>
      <c r="W134" s="141"/>
      <c r="X134" s="172">
        <v>30</v>
      </c>
      <c r="Y134" s="4"/>
      <c r="Z134" s="4">
        <v>15</v>
      </c>
      <c r="AA134" s="141">
        <v>15</v>
      </c>
      <c r="AB134" s="143"/>
      <c r="AC134" s="4"/>
      <c r="AD134" s="4"/>
      <c r="AE134" s="141"/>
      <c r="AF134" s="143"/>
      <c r="AG134" s="4"/>
      <c r="AH134" s="4"/>
      <c r="AI134" s="141"/>
      <c r="AJ134" s="143"/>
      <c r="AK134" s="4"/>
      <c r="AL134" s="4"/>
      <c r="AM134" s="141"/>
      <c r="AO134" s="34">
        <f t="shared" si="12"/>
        <v>4</v>
      </c>
    </row>
    <row r="135" spans="1:41" s="34" customFormat="1" ht="18" customHeight="1">
      <c r="A135" s="139" t="s">
        <v>81</v>
      </c>
      <c r="B135" s="165" t="s">
        <v>129</v>
      </c>
      <c r="C135" s="166"/>
      <c r="D135" s="170"/>
      <c r="E135" s="147">
        <v>4</v>
      </c>
      <c r="F135" s="131">
        <v>8</v>
      </c>
      <c r="G135" s="143">
        <f t="shared" si="10"/>
        <v>80</v>
      </c>
      <c r="H135" s="133">
        <f t="shared" si="13"/>
        <v>20</v>
      </c>
      <c r="I135" s="133">
        <f t="shared" si="11"/>
        <v>20</v>
      </c>
      <c r="J135" s="133">
        <f t="shared" si="11"/>
        <v>10</v>
      </c>
      <c r="K135" s="133">
        <f t="shared" si="11"/>
        <v>30</v>
      </c>
      <c r="L135" s="140"/>
      <c r="M135" s="4"/>
      <c r="N135" s="4"/>
      <c r="O135" s="141"/>
      <c r="P135" s="143"/>
      <c r="Q135" s="4"/>
      <c r="R135" s="4"/>
      <c r="S135" s="141"/>
      <c r="T135" s="155">
        <v>20</v>
      </c>
      <c r="U135" s="5">
        <v>20</v>
      </c>
      <c r="V135" s="5">
        <v>10</v>
      </c>
      <c r="W135" s="154"/>
      <c r="X135" s="143"/>
      <c r="Y135" s="4"/>
      <c r="Z135" s="4"/>
      <c r="AA135" s="141"/>
      <c r="AB135" s="143"/>
      <c r="AC135" s="4"/>
      <c r="AD135" s="4"/>
      <c r="AE135" s="141"/>
      <c r="AF135" s="143"/>
      <c r="AG135" s="4"/>
      <c r="AH135" s="4"/>
      <c r="AI135" s="141">
        <v>30</v>
      </c>
      <c r="AJ135" s="143"/>
      <c r="AK135" s="4"/>
      <c r="AL135" s="4"/>
      <c r="AM135" s="141"/>
      <c r="AO135" s="34">
        <f t="shared" si="12"/>
        <v>8</v>
      </c>
    </row>
    <row r="136" spans="1:41" s="34" customFormat="1" ht="18" customHeight="1">
      <c r="A136" s="139" t="s">
        <v>82</v>
      </c>
      <c r="B136" s="165" t="s">
        <v>130</v>
      </c>
      <c r="C136" s="166"/>
      <c r="D136" s="170"/>
      <c r="E136" s="147">
        <v>2</v>
      </c>
      <c r="F136" s="131">
        <v>3</v>
      </c>
      <c r="G136" s="143">
        <f t="shared" si="10"/>
        <v>35</v>
      </c>
      <c r="H136" s="133">
        <f t="shared" si="13"/>
        <v>15</v>
      </c>
      <c r="I136" s="133">
        <f t="shared" si="13"/>
        <v>20</v>
      </c>
      <c r="J136" s="133">
        <f t="shared" si="13"/>
      </c>
      <c r="K136" s="133">
        <f t="shared" si="13"/>
      </c>
      <c r="L136" s="140"/>
      <c r="M136" s="4"/>
      <c r="N136" s="4"/>
      <c r="O136" s="141"/>
      <c r="P136" s="143">
        <v>15</v>
      </c>
      <c r="Q136" s="4">
        <v>20</v>
      </c>
      <c r="R136" s="4"/>
      <c r="S136" s="141"/>
      <c r="T136" s="143"/>
      <c r="U136" s="4"/>
      <c r="V136" s="4"/>
      <c r="W136" s="141"/>
      <c r="X136" s="143"/>
      <c r="Y136" s="4"/>
      <c r="Z136" s="4"/>
      <c r="AA136" s="141"/>
      <c r="AB136" s="143"/>
      <c r="AC136" s="4"/>
      <c r="AD136" s="4"/>
      <c r="AE136" s="141"/>
      <c r="AF136" s="143"/>
      <c r="AG136" s="4"/>
      <c r="AH136" s="4"/>
      <c r="AI136" s="141"/>
      <c r="AJ136" s="143"/>
      <c r="AK136" s="4"/>
      <c r="AL136" s="4"/>
      <c r="AM136" s="141"/>
      <c r="AO136" s="34">
        <f t="shared" si="12"/>
        <v>3</v>
      </c>
    </row>
    <row r="137" spans="1:41" s="34" customFormat="1" ht="18" customHeight="1">
      <c r="A137" s="139" t="s">
        <v>88</v>
      </c>
      <c r="B137" s="173" t="s">
        <v>167</v>
      </c>
      <c r="C137" s="174"/>
      <c r="D137" s="170"/>
      <c r="E137" s="147">
        <v>3</v>
      </c>
      <c r="F137" s="131">
        <v>4</v>
      </c>
      <c r="G137" s="143">
        <f aca="true" t="shared" si="14" ref="G137:G146">SUM(H137:K137)</f>
        <v>60</v>
      </c>
      <c r="H137" s="133">
        <f t="shared" si="13"/>
        <v>20</v>
      </c>
      <c r="I137" s="133">
        <f t="shared" si="13"/>
        <v>20</v>
      </c>
      <c r="J137" s="133">
        <f t="shared" si="13"/>
        <v>20</v>
      </c>
      <c r="K137" s="133">
        <f t="shared" si="13"/>
      </c>
      <c r="L137" s="140"/>
      <c r="M137" s="4"/>
      <c r="N137" s="4"/>
      <c r="O137" s="141"/>
      <c r="P137" s="143"/>
      <c r="Q137" s="4"/>
      <c r="R137" s="4"/>
      <c r="S137" s="141"/>
      <c r="T137" s="143"/>
      <c r="U137" s="4"/>
      <c r="V137" s="4"/>
      <c r="W137" s="141"/>
      <c r="X137" s="143"/>
      <c r="Y137" s="4"/>
      <c r="Z137" s="4"/>
      <c r="AA137" s="141"/>
      <c r="AB137" s="143">
        <v>20</v>
      </c>
      <c r="AC137" s="4">
        <v>20</v>
      </c>
      <c r="AD137" s="4">
        <v>20</v>
      </c>
      <c r="AE137" s="141"/>
      <c r="AF137" s="143"/>
      <c r="AG137" s="4"/>
      <c r="AH137" s="4"/>
      <c r="AI137" s="141"/>
      <c r="AJ137" s="143"/>
      <c r="AK137" s="4"/>
      <c r="AL137" s="4"/>
      <c r="AM137" s="141"/>
      <c r="AO137" s="34">
        <f t="shared" si="12"/>
        <v>4</v>
      </c>
    </row>
    <row r="138" spans="1:41" s="34" customFormat="1" ht="18" customHeight="1">
      <c r="A138" s="139" t="s">
        <v>89</v>
      </c>
      <c r="B138" s="173" t="s">
        <v>168</v>
      </c>
      <c r="C138" s="174"/>
      <c r="D138" s="170"/>
      <c r="E138" s="147">
        <v>3</v>
      </c>
      <c r="F138" s="131">
        <v>4</v>
      </c>
      <c r="G138" s="143">
        <f t="shared" si="14"/>
        <v>45</v>
      </c>
      <c r="H138" s="133">
        <f t="shared" si="13"/>
        <v>15</v>
      </c>
      <c r="I138" s="133">
        <f t="shared" si="13"/>
        <v>10</v>
      </c>
      <c r="J138" s="133">
        <f t="shared" si="13"/>
        <v>20</v>
      </c>
      <c r="K138" s="133">
        <f t="shared" si="13"/>
      </c>
      <c r="L138" s="140"/>
      <c r="M138" s="4"/>
      <c r="N138" s="4"/>
      <c r="O138" s="141"/>
      <c r="P138" s="143"/>
      <c r="Q138" s="4"/>
      <c r="R138" s="4"/>
      <c r="S138" s="141"/>
      <c r="T138" s="143"/>
      <c r="U138" s="4"/>
      <c r="V138" s="4"/>
      <c r="W138" s="141"/>
      <c r="X138" s="143"/>
      <c r="Y138" s="4"/>
      <c r="Z138" s="4"/>
      <c r="AA138" s="141"/>
      <c r="AB138" s="143">
        <v>15</v>
      </c>
      <c r="AC138" s="4">
        <v>10</v>
      </c>
      <c r="AD138" s="4">
        <v>20</v>
      </c>
      <c r="AE138" s="141"/>
      <c r="AF138" s="143"/>
      <c r="AG138" s="4"/>
      <c r="AH138" s="4"/>
      <c r="AI138" s="141"/>
      <c r="AJ138" s="143"/>
      <c r="AK138" s="4"/>
      <c r="AL138" s="4"/>
      <c r="AM138" s="141"/>
      <c r="AO138" s="34">
        <f t="shared" si="12"/>
        <v>4</v>
      </c>
    </row>
    <row r="139" spans="1:41" s="177" customFormat="1" ht="18" customHeight="1">
      <c r="A139" s="139" t="s">
        <v>138</v>
      </c>
      <c r="B139" s="175" t="s">
        <v>169</v>
      </c>
      <c r="C139" s="176"/>
      <c r="D139" s="170"/>
      <c r="E139" s="147">
        <v>2</v>
      </c>
      <c r="F139" s="131">
        <v>3</v>
      </c>
      <c r="G139" s="155">
        <f t="shared" si="14"/>
        <v>30</v>
      </c>
      <c r="H139" s="133">
        <f t="shared" si="13"/>
        <v>20</v>
      </c>
      <c r="I139" s="133">
        <f t="shared" si="13"/>
      </c>
      <c r="J139" s="133">
        <f t="shared" si="13"/>
        <v>10</v>
      </c>
      <c r="K139" s="133">
        <f t="shared" si="13"/>
      </c>
      <c r="L139" s="152"/>
      <c r="M139" s="5"/>
      <c r="N139" s="5"/>
      <c r="O139" s="154"/>
      <c r="P139" s="155"/>
      <c r="Q139" s="5"/>
      <c r="R139" s="5"/>
      <c r="S139" s="154"/>
      <c r="T139" s="155"/>
      <c r="U139" s="5"/>
      <c r="V139" s="5"/>
      <c r="W139" s="154"/>
      <c r="X139" s="155"/>
      <c r="Y139" s="5"/>
      <c r="Z139" s="5"/>
      <c r="AA139" s="154"/>
      <c r="AB139" s="155">
        <v>20</v>
      </c>
      <c r="AC139" s="5"/>
      <c r="AD139" s="5">
        <v>10</v>
      </c>
      <c r="AE139" s="154"/>
      <c r="AF139" s="155"/>
      <c r="AG139" s="5"/>
      <c r="AH139" s="5"/>
      <c r="AI139" s="154"/>
      <c r="AJ139" s="155"/>
      <c r="AK139" s="5"/>
      <c r="AL139" s="5"/>
      <c r="AM139" s="154"/>
      <c r="AO139" s="34">
        <f t="shared" si="12"/>
        <v>3</v>
      </c>
    </row>
    <row r="140" spans="1:41" s="177" customFormat="1" ht="18" customHeight="1">
      <c r="A140" s="139" t="s">
        <v>139</v>
      </c>
      <c r="B140" s="175" t="s">
        <v>170</v>
      </c>
      <c r="C140" s="176"/>
      <c r="D140" s="170"/>
      <c r="E140" s="147">
        <v>3</v>
      </c>
      <c r="F140" s="178">
        <v>3</v>
      </c>
      <c r="G140" s="155">
        <f t="shared" si="14"/>
        <v>30</v>
      </c>
      <c r="H140" s="133">
        <f t="shared" si="13"/>
        <v>10</v>
      </c>
      <c r="I140" s="133">
        <f t="shared" si="13"/>
        <v>10</v>
      </c>
      <c r="J140" s="133">
        <f t="shared" si="13"/>
        <v>10</v>
      </c>
      <c r="K140" s="133">
        <f t="shared" si="13"/>
      </c>
      <c r="L140" s="152"/>
      <c r="M140" s="5"/>
      <c r="N140" s="5"/>
      <c r="O140" s="154"/>
      <c r="P140" s="155"/>
      <c r="Q140" s="5"/>
      <c r="R140" s="5"/>
      <c r="S140" s="154"/>
      <c r="T140" s="155"/>
      <c r="U140" s="5"/>
      <c r="V140" s="5"/>
      <c r="W140" s="154"/>
      <c r="X140" s="155"/>
      <c r="Y140" s="5"/>
      <c r="Z140" s="5"/>
      <c r="AA140" s="154"/>
      <c r="AB140" s="155">
        <v>10</v>
      </c>
      <c r="AC140" s="5">
        <v>10</v>
      </c>
      <c r="AD140" s="5">
        <v>10</v>
      </c>
      <c r="AE140" s="154"/>
      <c r="AF140" s="155"/>
      <c r="AG140" s="5"/>
      <c r="AH140" s="5"/>
      <c r="AI140" s="154"/>
      <c r="AJ140" s="155"/>
      <c r="AK140" s="5"/>
      <c r="AL140" s="5"/>
      <c r="AM140" s="154"/>
      <c r="AO140" s="34">
        <f t="shared" si="12"/>
        <v>3</v>
      </c>
    </row>
    <row r="141" spans="1:41" s="34" customFormat="1" ht="18" customHeight="1">
      <c r="A141" s="139" t="s">
        <v>140</v>
      </c>
      <c r="B141" s="179" t="s">
        <v>109</v>
      </c>
      <c r="C141" s="180"/>
      <c r="D141" s="170"/>
      <c r="E141" s="147">
        <v>2</v>
      </c>
      <c r="F141" s="178">
        <v>2</v>
      </c>
      <c r="G141" s="143">
        <f t="shared" si="14"/>
        <v>30</v>
      </c>
      <c r="H141" s="133">
        <f t="shared" si="13"/>
        <v>15</v>
      </c>
      <c r="I141" s="133">
        <f t="shared" si="13"/>
      </c>
      <c r="J141" s="133">
        <f t="shared" si="13"/>
      </c>
      <c r="K141" s="133">
        <f t="shared" si="13"/>
        <v>15</v>
      </c>
      <c r="L141" s="140"/>
      <c r="M141" s="4"/>
      <c r="N141" s="4"/>
      <c r="O141" s="141"/>
      <c r="P141" s="143">
        <v>15</v>
      </c>
      <c r="Q141" s="4"/>
      <c r="R141" s="4"/>
      <c r="S141" s="141">
        <v>15</v>
      </c>
      <c r="T141" s="143"/>
      <c r="U141" s="4"/>
      <c r="V141" s="4"/>
      <c r="W141" s="141"/>
      <c r="X141" s="143"/>
      <c r="Y141" s="4"/>
      <c r="Z141" s="4"/>
      <c r="AA141" s="141"/>
      <c r="AB141" s="143"/>
      <c r="AC141" s="4"/>
      <c r="AD141" s="4"/>
      <c r="AE141" s="141"/>
      <c r="AF141" s="143"/>
      <c r="AG141" s="4"/>
      <c r="AH141" s="4"/>
      <c r="AI141" s="141"/>
      <c r="AJ141" s="143"/>
      <c r="AK141" s="4"/>
      <c r="AL141" s="4"/>
      <c r="AM141" s="141"/>
      <c r="AO141" s="34">
        <f t="shared" si="12"/>
        <v>2</v>
      </c>
    </row>
    <row r="142" spans="1:41" s="34" customFormat="1" ht="18" customHeight="1">
      <c r="A142" s="139" t="s">
        <v>141</v>
      </c>
      <c r="B142" s="179" t="s">
        <v>171</v>
      </c>
      <c r="C142" s="180"/>
      <c r="D142" s="170"/>
      <c r="E142" s="147">
        <v>2</v>
      </c>
      <c r="F142" s="131">
        <v>3</v>
      </c>
      <c r="G142" s="143">
        <f t="shared" si="14"/>
        <v>40</v>
      </c>
      <c r="H142" s="133">
        <f t="shared" si="13"/>
        <v>10</v>
      </c>
      <c r="I142" s="133">
        <f t="shared" si="13"/>
      </c>
      <c r="J142" s="133">
        <f t="shared" si="13"/>
      </c>
      <c r="K142" s="133">
        <f t="shared" si="13"/>
        <v>30</v>
      </c>
      <c r="L142" s="140"/>
      <c r="M142" s="4"/>
      <c r="N142" s="4"/>
      <c r="O142" s="141"/>
      <c r="P142" s="143"/>
      <c r="Q142" s="4"/>
      <c r="R142" s="4"/>
      <c r="S142" s="141"/>
      <c r="T142" s="155"/>
      <c r="U142" s="4"/>
      <c r="V142" s="4"/>
      <c r="W142" s="141"/>
      <c r="X142" s="155">
        <v>10</v>
      </c>
      <c r="Y142" s="5"/>
      <c r="Z142" s="5"/>
      <c r="AA142" s="141">
        <v>30</v>
      </c>
      <c r="AB142" s="143"/>
      <c r="AC142" s="4"/>
      <c r="AD142" s="4"/>
      <c r="AE142" s="141"/>
      <c r="AF142" s="143"/>
      <c r="AG142" s="4"/>
      <c r="AH142" s="4"/>
      <c r="AI142" s="141"/>
      <c r="AJ142" s="143"/>
      <c r="AK142" s="4"/>
      <c r="AL142" s="4"/>
      <c r="AM142" s="141"/>
      <c r="AO142" s="34">
        <f t="shared" si="12"/>
        <v>3</v>
      </c>
    </row>
    <row r="143" spans="1:41" s="34" customFormat="1" ht="18" customHeight="1">
      <c r="A143" s="139" t="s">
        <v>142</v>
      </c>
      <c r="B143" s="179" t="s">
        <v>111</v>
      </c>
      <c r="C143" s="180"/>
      <c r="D143" s="170">
        <v>1</v>
      </c>
      <c r="E143" s="147">
        <v>3</v>
      </c>
      <c r="F143" s="131">
        <v>5</v>
      </c>
      <c r="G143" s="143">
        <f>SUM(H143:K143)</f>
        <v>40</v>
      </c>
      <c r="H143" s="133">
        <f t="shared" si="13"/>
        <v>20</v>
      </c>
      <c r="I143" s="133">
        <f t="shared" si="13"/>
        <v>15</v>
      </c>
      <c r="J143" s="133">
        <f t="shared" si="13"/>
        <v>5</v>
      </c>
      <c r="K143" s="133">
        <f t="shared" si="13"/>
      </c>
      <c r="L143" s="140"/>
      <c r="M143" s="4"/>
      <c r="N143" s="4"/>
      <c r="O143" s="141"/>
      <c r="P143" s="143"/>
      <c r="Q143" s="4"/>
      <c r="R143" s="4"/>
      <c r="S143" s="141"/>
      <c r="T143" s="143">
        <v>10</v>
      </c>
      <c r="U143" s="4"/>
      <c r="V143" s="4"/>
      <c r="W143" s="141"/>
      <c r="X143" s="172">
        <v>10</v>
      </c>
      <c r="Y143" s="4">
        <v>15</v>
      </c>
      <c r="Z143" s="4">
        <v>5</v>
      </c>
      <c r="AA143" s="141"/>
      <c r="AB143" s="143"/>
      <c r="AC143" s="4"/>
      <c r="AD143" s="4"/>
      <c r="AE143" s="141"/>
      <c r="AF143" s="143"/>
      <c r="AG143" s="4"/>
      <c r="AH143" s="4"/>
      <c r="AI143" s="141"/>
      <c r="AJ143" s="143"/>
      <c r="AK143" s="4"/>
      <c r="AL143" s="4"/>
      <c r="AM143" s="141"/>
      <c r="AO143" s="34">
        <f t="shared" si="12"/>
        <v>5</v>
      </c>
    </row>
    <row r="144" spans="1:41" s="34" customFormat="1" ht="18" customHeight="1">
      <c r="A144" s="139" t="s">
        <v>143</v>
      </c>
      <c r="B144" s="179" t="s">
        <v>110</v>
      </c>
      <c r="C144" s="180"/>
      <c r="D144" s="170"/>
      <c r="E144" s="147">
        <v>2</v>
      </c>
      <c r="F144" s="131">
        <v>2</v>
      </c>
      <c r="G144" s="143">
        <f>SUM(H144:K144)</f>
        <v>30</v>
      </c>
      <c r="H144" s="133">
        <f t="shared" si="13"/>
        <v>15</v>
      </c>
      <c r="I144" s="133">
        <f t="shared" si="13"/>
      </c>
      <c r="J144" s="133">
        <f t="shared" si="13"/>
      </c>
      <c r="K144" s="133">
        <f t="shared" si="13"/>
        <v>15</v>
      </c>
      <c r="L144" s="140"/>
      <c r="M144" s="4"/>
      <c r="N144" s="4"/>
      <c r="O144" s="141"/>
      <c r="P144" s="143"/>
      <c r="Q144" s="4"/>
      <c r="R144" s="4"/>
      <c r="S144" s="141"/>
      <c r="T144" s="143"/>
      <c r="U144" s="4"/>
      <c r="V144" s="4"/>
      <c r="W144" s="141"/>
      <c r="X144" s="143"/>
      <c r="Y144" s="4"/>
      <c r="Z144" s="4"/>
      <c r="AA144" s="141"/>
      <c r="AB144" s="143">
        <v>15</v>
      </c>
      <c r="AC144" s="4"/>
      <c r="AD144" s="4"/>
      <c r="AE144" s="141">
        <v>15</v>
      </c>
      <c r="AF144" s="143"/>
      <c r="AG144" s="4"/>
      <c r="AH144" s="4"/>
      <c r="AI144" s="141"/>
      <c r="AJ144" s="143"/>
      <c r="AK144" s="4"/>
      <c r="AL144" s="4"/>
      <c r="AM144" s="141"/>
      <c r="AO144" s="34">
        <f t="shared" si="12"/>
        <v>2</v>
      </c>
    </row>
    <row r="145" spans="1:41" s="34" customFormat="1" ht="18" customHeight="1">
      <c r="A145" s="139" t="s">
        <v>144</v>
      </c>
      <c r="B145" s="179" t="s">
        <v>183</v>
      </c>
      <c r="C145" s="180"/>
      <c r="D145" s="170"/>
      <c r="E145" s="147">
        <v>1</v>
      </c>
      <c r="F145" s="131">
        <v>1</v>
      </c>
      <c r="G145" s="143">
        <f>SUM(H145:K145)</f>
        <v>15</v>
      </c>
      <c r="H145" s="133">
        <f t="shared" si="13"/>
        <v>15</v>
      </c>
      <c r="I145" s="133">
        <f t="shared" si="13"/>
      </c>
      <c r="J145" s="133">
        <f t="shared" si="13"/>
      </c>
      <c r="K145" s="133">
        <f t="shared" si="13"/>
      </c>
      <c r="L145" s="140"/>
      <c r="M145" s="4"/>
      <c r="N145" s="4"/>
      <c r="O145" s="141"/>
      <c r="P145" s="143"/>
      <c r="Q145" s="4"/>
      <c r="R145" s="4"/>
      <c r="S145" s="141"/>
      <c r="T145" s="143"/>
      <c r="U145" s="4"/>
      <c r="V145" s="4"/>
      <c r="W145" s="141"/>
      <c r="X145" s="143"/>
      <c r="Y145" s="4"/>
      <c r="Z145" s="4"/>
      <c r="AA145" s="141"/>
      <c r="AB145" s="143">
        <v>15</v>
      </c>
      <c r="AC145" s="4"/>
      <c r="AD145" s="4"/>
      <c r="AE145" s="141"/>
      <c r="AF145" s="143"/>
      <c r="AG145" s="4"/>
      <c r="AH145" s="4"/>
      <c r="AI145" s="141"/>
      <c r="AJ145" s="143"/>
      <c r="AK145" s="4"/>
      <c r="AL145" s="4"/>
      <c r="AM145" s="141"/>
      <c r="AO145" s="34">
        <f t="shared" si="12"/>
        <v>1</v>
      </c>
    </row>
    <row r="146" spans="1:41" s="34" customFormat="1" ht="18" customHeight="1">
      <c r="A146" s="139" t="s">
        <v>179</v>
      </c>
      <c r="B146" s="179" t="s">
        <v>204</v>
      </c>
      <c r="C146" s="180"/>
      <c r="D146" s="144"/>
      <c r="E146" s="147">
        <v>1</v>
      </c>
      <c r="F146" s="131">
        <v>2</v>
      </c>
      <c r="G146" s="143">
        <f t="shared" si="14"/>
        <v>30</v>
      </c>
      <c r="H146" s="133">
        <f t="shared" si="13"/>
        <v>30</v>
      </c>
      <c r="I146" s="133">
        <f t="shared" si="13"/>
      </c>
      <c r="J146" s="133">
        <f t="shared" si="13"/>
      </c>
      <c r="K146" s="133">
        <f t="shared" si="13"/>
      </c>
      <c r="L146" s="152"/>
      <c r="M146" s="5"/>
      <c r="N146" s="5"/>
      <c r="O146" s="154"/>
      <c r="P146" s="155"/>
      <c r="Q146" s="5"/>
      <c r="R146" s="5"/>
      <c r="S146" s="154"/>
      <c r="T146" s="155"/>
      <c r="U146" s="5"/>
      <c r="V146" s="5"/>
      <c r="W146" s="154"/>
      <c r="X146" s="155"/>
      <c r="Y146" s="5"/>
      <c r="Z146" s="5"/>
      <c r="AA146" s="154"/>
      <c r="AB146" s="155"/>
      <c r="AC146" s="5"/>
      <c r="AD146" s="5"/>
      <c r="AE146" s="154"/>
      <c r="AF146" s="155">
        <v>30</v>
      </c>
      <c r="AG146" s="5"/>
      <c r="AH146" s="5"/>
      <c r="AI146" s="154"/>
      <c r="AJ146" s="155"/>
      <c r="AK146" s="5"/>
      <c r="AL146" s="5"/>
      <c r="AM146" s="154"/>
      <c r="AO146" s="34">
        <f t="shared" si="12"/>
        <v>2</v>
      </c>
    </row>
    <row r="147" spans="1:41" s="34" customFormat="1" ht="18" customHeight="1">
      <c r="A147" s="139" t="s">
        <v>182</v>
      </c>
      <c r="B147" s="179" t="s">
        <v>203</v>
      </c>
      <c r="C147" s="180"/>
      <c r="D147" s="150"/>
      <c r="E147" s="151">
        <v>1</v>
      </c>
      <c r="F147" s="131">
        <v>2</v>
      </c>
      <c r="G147" s="143">
        <f>SUM(H147:K147)</f>
        <v>30</v>
      </c>
      <c r="H147" s="133">
        <f t="shared" si="13"/>
        <v>30</v>
      </c>
      <c r="I147" s="133">
        <f t="shared" si="13"/>
      </c>
      <c r="J147" s="133">
        <f t="shared" si="13"/>
      </c>
      <c r="K147" s="133">
        <f t="shared" si="13"/>
      </c>
      <c r="L147" s="181"/>
      <c r="M147" s="151"/>
      <c r="N147" s="151"/>
      <c r="O147" s="182"/>
      <c r="P147" s="183"/>
      <c r="Q147" s="151"/>
      <c r="R147" s="151"/>
      <c r="S147" s="182"/>
      <c r="T147" s="183"/>
      <c r="U147" s="151"/>
      <c r="V147" s="151"/>
      <c r="W147" s="182"/>
      <c r="X147" s="183"/>
      <c r="Y147" s="151"/>
      <c r="Z147" s="151"/>
      <c r="AA147" s="182"/>
      <c r="AB147" s="183"/>
      <c r="AC147" s="151"/>
      <c r="AD147" s="151"/>
      <c r="AE147" s="182"/>
      <c r="AF147" s="183">
        <v>30</v>
      </c>
      <c r="AG147" s="151"/>
      <c r="AH147" s="151"/>
      <c r="AI147" s="182"/>
      <c r="AJ147" s="183"/>
      <c r="AK147" s="151"/>
      <c r="AL147" s="151"/>
      <c r="AM147" s="182"/>
      <c r="AO147" s="34">
        <f t="shared" si="12"/>
        <v>2</v>
      </c>
    </row>
    <row r="148" spans="1:41" s="34" customFormat="1" ht="18" customHeight="1" thickBot="1">
      <c r="A148" s="139" t="s">
        <v>186</v>
      </c>
      <c r="B148" s="6" t="s">
        <v>276</v>
      </c>
      <c r="C148" s="180"/>
      <c r="D148" s="150"/>
      <c r="E148" s="151">
        <v>1</v>
      </c>
      <c r="F148" s="131">
        <v>4</v>
      </c>
      <c r="G148" s="143"/>
      <c r="H148" s="133"/>
      <c r="I148" s="133"/>
      <c r="J148" s="133"/>
      <c r="K148" s="133"/>
      <c r="L148" s="181"/>
      <c r="M148" s="151"/>
      <c r="N148" s="151"/>
      <c r="O148" s="182"/>
      <c r="P148" s="183"/>
      <c r="Q148" s="151"/>
      <c r="R148" s="151"/>
      <c r="S148" s="182"/>
      <c r="T148" s="183"/>
      <c r="U148" s="151"/>
      <c r="V148" s="151"/>
      <c r="W148" s="182"/>
      <c r="X148" s="535" t="s">
        <v>280</v>
      </c>
      <c r="Y148" s="536"/>
      <c r="Z148" s="536"/>
      <c r="AA148" s="537"/>
      <c r="AB148" s="183"/>
      <c r="AC148" s="151"/>
      <c r="AD148" s="151"/>
      <c r="AE148" s="182"/>
      <c r="AF148" s="183"/>
      <c r="AG148" s="151"/>
      <c r="AH148" s="151"/>
      <c r="AI148" s="182"/>
      <c r="AJ148" s="183"/>
      <c r="AK148" s="151"/>
      <c r="AL148" s="151"/>
      <c r="AM148" s="182"/>
      <c r="AO148" s="34">
        <f t="shared" si="12"/>
        <v>4</v>
      </c>
    </row>
    <row r="149" spans="1:41" s="123" customFormat="1" ht="18" customHeight="1" thickTop="1">
      <c r="A149" s="383" t="s">
        <v>24</v>
      </c>
      <c r="B149" s="384"/>
      <c r="C149" s="385"/>
      <c r="D149" s="475">
        <f aca="true" t="shared" si="15" ref="D149:AM149">SUM(D119:D148)</f>
        <v>6</v>
      </c>
      <c r="E149" s="436">
        <f t="shared" si="15"/>
        <v>67</v>
      </c>
      <c r="F149" s="416">
        <f t="shared" si="15"/>
        <v>108</v>
      </c>
      <c r="G149" s="422">
        <f t="shared" si="15"/>
        <v>1265</v>
      </c>
      <c r="H149" s="436">
        <f t="shared" si="15"/>
        <v>585</v>
      </c>
      <c r="I149" s="436">
        <f t="shared" si="15"/>
        <v>140</v>
      </c>
      <c r="J149" s="436">
        <f t="shared" si="15"/>
        <v>385</v>
      </c>
      <c r="K149" s="416">
        <f t="shared" si="15"/>
        <v>155</v>
      </c>
      <c r="L149" s="79">
        <f t="shared" si="15"/>
        <v>30</v>
      </c>
      <c r="M149" s="80">
        <f t="shared" si="15"/>
        <v>0</v>
      </c>
      <c r="N149" s="80">
        <f t="shared" si="15"/>
        <v>0</v>
      </c>
      <c r="O149" s="82">
        <f t="shared" si="15"/>
        <v>20</v>
      </c>
      <c r="P149" s="79">
        <f t="shared" si="15"/>
        <v>80</v>
      </c>
      <c r="Q149" s="80">
        <f t="shared" si="15"/>
        <v>20</v>
      </c>
      <c r="R149" s="80">
        <f t="shared" si="15"/>
        <v>90</v>
      </c>
      <c r="S149" s="82">
        <f t="shared" si="15"/>
        <v>15</v>
      </c>
      <c r="T149" s="79">
        <f t="shared" si="15"/>
        <v>110</v>
      </c>
      <c r="U149" s="80">
        <f t="shared" si="15"/>
        <v>30</v>
      </c>
      <c r="V149" s="80">
        <f t="shared" si="15"/>
        <v>65</v>
      </c>
      <c r="W149" s="82">
        <f t="shared" si="15"/>
        <v>0</v>
      </c>
      <c r="X149" s="79">
        <f t="shared" si="15"/>
        <v>150</v>
      </c>
      <c r="Y149" s="80">
        <f t="shared" si="15"/>
        <v>25</v>
      </c>
      <c r="Z149" s="80">
        <f t="shared" si="15"/>
        <v>85</v>
      </c>
      <c r="AA149" s="82">
        <f t="shared" si="15"/>
        <v>60</v>
      </c>
      <c r="AB149" s="79">
        <f t="shared" si="15"/>
        <v>145</v>
      </c>
      <c r="AC149" s="80">
        <f t="shared" si="15"/>
        <v>55</v>
      </c>
      <c r="AD149" s="80">
        <f t="shared" si="15"/>
        <v>110</v>
      </c>
      <c r="AE149" s="82">
        <f t="shared" si="15"/>
        <v>15</v>
      </c>
      <c r="AF149" s="79">
        <f t="shared" si="15"/>
        <v>70</v>
      </c>
      <c r="AG149" s="80">
        <f t="shared" si="15"/>
        <v>10</v>
      </c>
      <c r="AH149" s="80">
        <f t="shared" si="15"/>
        <v>35</v>
      </c>
      <c r="AI149" s="82">
        <f t="shared" si="15"/>
        <v>45</v>
      </c>
      <c r="AJ149" s="79">
        <f t="shared" si="15"/>
        <v>0</v>
      </c>
      <c r="AK149" s="80">
        <f t="shared" si="15"/>
        <v>0</v>
      </c>
      <c r="AL149" s="80">
        <f t="shared" si="15"/>
        <v>0</v>
      </c>
      <c r="AM149" s="82">
        <f t="shared" si="15"/>
        <v>0</v>
      </c>
      <c r="AO149" s="123">
        <f>SUM(AO119:AO148)</f>
        <v>108</v>
      </c>
    </row>
    <row r="150" spans="1:39" s="123" customFormat="1" ht="18" customHeight="1" thickBot="1">
      <c r="A150" s="386"/>
      <c r="B150" s="387"/>
      <c r="C150" s="388"/>
      <c r="D150" s="476"/>
      <c r="E150" s="470"/>
      <c r="F150" s="471"/>
      <c r="G150" s="423"/>
      <c r="H150" s="437"/>
      <c r="I150" s="437"/>
      <c r="J150" s="437"/>
      <c r="K150" s="417"/>
      <c r="L150" s="84"/>
      <c r="M150" s="85">
        <f>SUM(L149:O149)</f>
        <v>50</v>
      </c>
      <c r="N150" s="85"/>
      <c r="O150" s="86"/>
      <c r="P150" s="84"/>
      <c r="Q150" s="85">
        <f>SUM(P149:S149)</f>
        <v>205</v>
      </c>
      <c r="R150" s="85"/>
      <c r="S150" s="86"/>
      <c r="T150" s="411">
        <f>SUM(T149:W149)</f>
        <v>205</v>
      </c>
      <c r="U150" s="412"/>
      <c r="V150" s="412"/>
      <c r="W150" s="413"/>
      <c r="X150" s="411">
        <f>SUM(X149:AA149)</f>
        <v>320</v>
      </c>
      <c r="Y150" s="412"/>
      <c r="Z150" s="412"/>
      <c r="AA150" s="413"/>
      <c r="AB150" s="411">
        <f>SUM(AB149:AE149)</f>
        <v>325</v>
      </c>
      <c r="AC150" s="412"/>
      <c r="AD150" s="412"/>
      <c r="AE150" s="413"/>
      <c r="AF150" s="411">
        <f>SUM(AF149:AI149)</f>
        <v>160</v>
      </c>
      <c r="AG150" s="412"/>
      <c r="AH150" s="412"/>
      <c r="AI150" s="413"/>
      <c r="AJ150" s="411">
        <f>SUM(AJ149:AM149)</f>
        <v>0</v>
      </c>
      <c r="AK150" s="412"/>
      <c r="AL150" s="412"/>
      <c r="AM150" s="413"/>
    </row>
    <row r="151" spans="1:39" s="123" customFormat="1" ht="18" customHeight="1">
      <c r="A151" s="396" t="s">
        <v>55</v>
      </c>
      <c r="B151" s="397"/>
      <c r="C151" s="398"/>
      <c r="D151" s="428" t="s">
        <v>269</v>
      </c>
      <c r="E151" s="494" t="s">
        <v>12</v>
      </c>
      <c r="F151" s="414" t="s">
        <v>64</v>
      </c>
      <c r="G151" s="439" t="s">
        <v>10</v>
      </c>
      <c r="H151" s="426" t="s">
        <v>13</v>
      </c>
      <c r="I151" s="426" t="s">
        <v>14</v>
      </c>
      <c r="J151" s="426" t="s">
        <v>15</v>
      </c>
      <c r="K151" s="424" t="s">
        <v>58</v>
      </c>
      <c r="L151" s="489" t="s">
        <v>189</v>
      </c>
      <c r="M151" s="490"/>
      <c r="N151" s="490"/>
      <c r="O151" s="491"/>
      <c r="P151" s="489" t="s">
        <v>190</v>
      </c>
      <c r="Q151" s="490"/>
      <c r="R151" s="490"/>
      <c r="S151" s="491"/>
      <c r="T151" s="489" t="s">
        <v>191</v>
      </c>
      <c r="U151" s="490"/>
      <c r="V151" s="490"/>
      <c r="W151" s="491"/>
      <c r="X151" s="451" t="s">
        <v>192</v>
      </c>
      <c r="Y151" s="452"/>
      <c r="Z151" s="452"/>
      <c r="AA151" s="453"/>
      <c r="AB151" s="451" t="s">
        <v>193</v>
      </c>
      <c r="AC151" s="452"/>
      <c r="AD151" s="452"/>
      <c r="AE151" s="453"/>
      <c r="AF151" s="451" t="s">
        <v>194</v>
      </c>
      <c r="AG151" s="452"/>
      <c r="AH151" s="452"/>
      <c r="AI151" s="453"/>
      <c r="AJ151" s="451" t="s">
        <v>195</v>
      </c>
      <c r="AK151" s="452"/>
      <c r="AL151" s="452"/>
      <c r="AM151" s="453"/>
    </row>
    <row r="152" spans="1:39" s="123" customFormat="1" ht="18" customHeight="1">
      <c r="A152" s="396"/>
      <c r="B152" s="397"/>
      <c r="C152" s="398"/>
      <c r="D152" s="429"/>
      <c r="E152" s="494"/>
      <c r="F152" s="435"/>
      <c r="G152" s="439"/>
      <c r="H152" s="426"/>
      <c r="I152" s="426"/>
      <c r="J152" s="426"/>
      <c r="K152" s="424"/>
      <c r="L152" s="434" t="s">
        <v>13</v>
      </c>
      <c r="M152" s="457" t="s">
        <v>14</v>
      </c>
      <c r="N152" s="441" t="s">
        <v>16</v>
      </c>
      <c r="O152" s="414" t="s">
        <v>62</v>
      </c>
      <c r="P152" s="434" t="s">
        <v>13</v>
      </c>
      <c r="Q152" s="457" t="s">
        <v>14</v>
      </c>
      <c r="R152" s="441" t="s">
        <v>16</v>
      </c>
      <c r="S152" s="414" t="s">
        <v>62</v>
      </c>
      <c r="T152" s="434" t="s">
        <v>13</v>
      </c>
      <c r="U152" s="457" t="s">
        <v>14</v>
      </c>
      <c r="V152" s="441" t="s">
        <v>16</v>
      </c>
      <c r="W152" s="414" t="s">
        <v>62</v>
      </c>
      <c r="X152" s="434" t="s">
        <v>13</v>
      </c>
      <c r="Y152" s="457" t="s">
        <v>14</v>
      </c>
      <c r="Z152" s="441" t="s">
        <v>16</v>
      </c>
      <c r="AA152" s="414" t="s">
        <v>62</v>
      </c>
      <c r="AB152" s="434" t="s">
        <v>13</v>
      </c>
      <c r="AC152" s="457" t="s">
        <v>14</v>
      </c>
      <c r="AD152" s="441" t="s">
        <v>16</v>
      </c>
      <c r="AE152" s="414" t="s">
        <v>62</v>
      </c>
      <c r="AF152" s="434" t="s">
        <v>13</v>
      </c>
      <c r="AG152" s="457" t="s">
        <v>14</v>
      </c>
      <c r="AH152" s="441" t="s">
        <v>16</v>
      </c>
      <c r="AI152" s="414" t="s">
        <v>62</v>
      </c>
      <c r="AJ152" s="434" t="s">
        <v>13</v>
      </c>
      <c r="AK152" s="457" t="s">
        <v>14</v>
      </c>
      <c r="AL152" s="441" t="s">
        <v>16</v>
      </c>
      <c r="AM152" s="414" t="s">
        <v>62</v>
      </c>
    </row>
    <row r="153" spans="1:39" s="123" customFormat="1" ht="18" customHeight="1" thickBot="1">
      <c r="A153" s="396"/>
      <c r="B153" s="397"/>
      <c r="C153" s="398"/>
      <c r="D153" s="430"/>
      <c r="E153" s="442"/>
      <c r="F153" s="415"/>
      <c r="G153" s="440"/>
      <c r="H153" s="427"/>
      <c r="I153" s="427"/>
      <c r="J153" s="427"/>
      <c r="K153" s="425"/>
      <c r="L153" s="423"/>
      <c r="M153" s="437"/>
      <c r="N153" s="442"/>
      <c r="O153" s="415"/>
      <c r="P153" s="423"/>
      <c r="Q153" s="437"/>
      <c r="R153" s="442"/>
      <c r="S153" s="415"/>
      <c r="T153" s="423"/>
      <c r="U153" s="437"/>
      <c r="V153" s="442"/>
      <c r="W153" s="415"/>
      <c r="X153" s="423"/>
      <c r="Y153" s="437"/>
      <c r="Z153" s="442"/>
      <c r="AA153" s="415"/>
      <c r="AB153" s="423"/>
      <c r="AC153" s="437"/>
      <c r="AD153" s="442"/>
      <c r="AE153" s="415"/>
      <c r="AF153" s="423"/>
      <c r="AG153" s="437"/>
      <c r="AH153" s="442"/>
      <c r="AI153" s="415"/>
      <c r="AJ153" s="423"/>
      <c r="AK153" s="437"/>
      <c r="AL153" s="442"/>
      <c r="AM153" s="415"/>
    </row>
    <row r="154" spans="1:41" s="123" customFormat="1" ht="18" customHeight="1">
      <c r="A154" s="396"/>
      <c r="B154" s="397"/>
      <c r="C154" s="398"/>
      <c r="D154" s="502">
        <f>SUM(D27+D149+D78)</f>
        <v>12</v>
      </c>
      <c r="E154" s="473">
        <f>SUM(E27+E149+E78)</f>
        <v>97</v>
      </c>
      <c r="F154" s="527">
        <f>SUM(F78+F149+F27)</f>
        <v>162</v>
      </c>
      <c r="G154" s="523">
        <f>SUM(G149+G78+G27)</f>
        <v>2015</v>
      </c>
      <c r="H154" s="473">
        <f>SUM(H27+H149+H78)</f>
        <v>900</v>
      </c>
      <c r="I154" s="473">
        <f>SUM(I27+I149+I78)</f>
        <v>350</v>
      </c>
      <c r="J154" s="473">
        <f>SUM(J27+J149+J78)</f>
        <v>610</v>
      </c>
      <c r="K154" s="487">
        <f>SUM(K27+K149+K78)</f>
        <v>155</v>
      </c>
      <c r="L154" s="87">
        <f aca="true" t="shared" si="16" ref="L154:AM154">SUM(L78+L149+L27)</f>
        <v>210</v>
      </c>
      <c r="M154" s="88">
        <f t="shared" si="16"/>
        <v>60</v>
      </c>
      <c r="N154" s="88">
        <f t="shared" si="16"/>
        <v>60</v>
      </c>
      <c r="O154" s="89">
        <f t="shared" si="16"/>
        <v>20</v>
      </c>
      <c r="P154" s="87">
        <f t="shared" si="16"/>
        <v>155</v>
      </c>
      <c r="Q154" s="88">
        <f t="shared" si="16"/>
        <v>95</v>
      </c>
      <c r="R154" s="88">
        <f t="shared" si="16"/>
        <v>105</v>
      </c>
      <c r="S154" s="90">
        <f t="shared" si="16"/>
        <v>15</v>
      </c>
      <c r="T154" s="91">
        <f t="shared" si="16"/>
        <v>140</v>
      </c>
      <c r="U154" s="88">
        <f t="shared" si="16"/>
        <v>75</v>
      </c>
      <c r="V154" s="88">
        <f t="shared" si="16"/>
        <v>125</v>
      </c>
      <c r="W154" s="89">
        <f t="shared" si="16"/>
        <v>0</v>
      </c>
      <c r="X154" s="87">
        <f t="shared" si="16"/>
        <v>150</v>
      </c>
      <c r="Y154" s="88">
        <f t="shared" si="16"/>
        <v>55</v>
      </c>
      <c r="Z154" s="88">
        <f t="shared" si="16"/>
        <v>115</v>
      </c>
      <c r="AA154" s="90">
        <f t="shared" si="16"/>
        <v>60</v>
      </c>
      <c r="AB154" s="91">
        <f t="shared" si="16"/>
        <v>145</v>
      </c>
      <c r="AC154" s="88">
        <f t="shared" si="16"/>
        <v>55</v>
      </c>
      <c r="AD154" s="88">
        <f t="shared" si="16"/>
        <v>140</v>
      </c>
      <c r="AE154" s="89">
        <f t="shared" si="16"/>
        <v>15</v>
      </c>
      <c r="AF154" s="87">
        <f t="shared" si="16"/>
        <v>70</v>
      </c>
      <c r="AG154" s="88">
        <f t="shared" si="16"/>
        <v>10</v>
      </c>
      <c r="AH154" s="88">
        <f t="shared" si="16"/>
        <v>65</v>
      </c>
      <c r="AI154" s="90">
        <f t="shared" si="16"/>
        <v>45</v>
      </c>
      <c r="AJ154" s="87">
        <f t="shared" si="16"/>
        <v>30</v>
      </c>
      <c r="AK154" s="88">
        <f t="shared" si="16"/>
        <v>0</v>
      </c>
      <c r="AL154" s="88">
        <f t="shared" si="16"/>
        <v>0</v>
      </c>
      <c r="AM154" s="90">
        <f t="shared" si="16"/>
        <v>0</v>
      </c>
      <c r="AO154" s="123" t="s">
        <v>65</v>
      </c>
    </row>
    <row r="155" spans="1:41" s="123" customFormat="1" ht="18" customHeight="1" thickBot="1">
      <c r="A155" s="396"/>
      <c r="B155" s="397"/>
      <c r="C155" s="398"/>
      <c r="D155" s="503"/>
      <c r="E155" s="421"/>
      <c r="F155" s="488"/>
      <c r="G155" s="440"/>
      <c r="H155" s="437"/>
      <c r="I155" s="437"/>
      <c r="J155" s="437"/>
      <c r="K155" s="417"/>
      <c r="L155" s="432">
        <f>SUM(L154:O154)</f>
        <v>350</v>
      </c>
      <c r="M155" s="432"/>
      <c r="N155" s="432"/>
      <c r="O155" s="433"/>
      <c r="P155" s="432">
        <f>SUM(P154:S154)</f>
        <v>370</v>
      </c>
      <c r="Q155" s="432"/>
      <c r="R155" s="432"/>
      <c r="S155" s="433"/>
      <c r="T155" s="432">
        <f>SUM(T154:W154)</f>
        <v>340</v>
      </c>
      <c r="U155" s="432"/>
      <c r="V155" s="432"/>
      <c r="W155" s="433"/>
      <c r="X155" s="432">
        <f>SUM(X154:AA154)</f>
        <v>380</v>
      </c>
      <c r="Y155" s="432"/>
      <c r="Z155" s="432"/>
      <c r="AA155" s="433"/>
      <c r="AB155" s="432">
        <f>SUM(AB154:AE154)</f>
        <v>355</v>
      </c>
      <c r="AC155" s="432"/>
      <c r="AD155" s="432"/>
      <c r="AE155" s="433"/>
      <c r="AF155" s="432">
        <f>SUM(AF154:AI154)</f>
        <v>190</v>
      </c>
      <c r="AG155" s="432"/>
      <c r="AH155" s="432"/>
      <c r="AI155" s="433"/>
      <c r="AJ155" s="431">
        <f>SUM(AJ154:AM154)</f>
        <v>30</v>
      </c>
      <c r="AK155" s="432"/>
      <c r="AL155" s="432"/>
      <c r="AM155" s="433"/>
      <c r="AO155" s="123">
        <f>SUM(L155:AM155)</f>
        <v>2015</v>
      </c>
    </row>
    <row r="156" spans="1:41" s="123" customFormat="1" ht="18" customHeight="1">
      <c r="A156" s="396"/>
      <c r="B156" s="397"/>
      <c r="C156" s="398"/>
      <c r="D156" s="495" t="s">
        <v>26</v>
      </c>
      <c r="E156" s="496"/>
      <c r="F156" s="497"/>
      <c r="G156" s="472" t="s">
        <v>27</v>
      </c>
      <c r="H156" s="452"/>
      <c r="I156" s="452"/>
      <c r="J156" s="452"/>
      <c r="K156" s="453"/>
      <c r="L156" s="477">
        <v>3</v>
      </c>
      <c r="M156" s="478"/>
      <c r="N156" s="478"/>
      <c r="O156" s="479"/>
      <c r="P156" s="477">
        <v>3</v>
      </c>
      <c r="Q156" s="478"/>
      <c r="R156" s="478"/>
      <c r="S156" s="479"/>
      <c r="T156" s="477">
        <v>1</v>
      </c>
      <c r="U156" s="478"/>
      <c r="V156" s="478"/>
      <c r="W156" s="479"/>
      <c r="X156" s="477">
        <v>3</v>
      </c>
      <c r="Y156" s="478"/>
      <c r="Z156" s="478"/>
      <c r="AA156" s="479"/>
      <c r="AB156" s="477">
        <v>0</v>
      </c>
      <c r="AC156" s="478"/>
      <c r="AD156" s="478"/>
      <c r="AE156" s="479"/>
      <c r="AF156" s="477">
        <v>2</v>
      </c>
      <c r="AG156" s="478"/>
      <c r="AH156" s="478"/>
      <c r="AI156" s="479"/>
      <c r="AJ156" s="477">
        <v>0</v>
      </c>
      <c r="AK156" s="478"/>
      <c r="AL156" s="478"/>
      <c r="AM156" s="479"/>
      <c r="AO156" s="123">
        <f>SUM(L156:AM156)</f>
        <v>12</v>
      </c>
    </row>
    <row r="157" spans="1:41" s="123" customFormat="1" ht="18" customHeight="1">
      <c r="A157" s="396"/>
      <c r="B157" s="397"/>
      <c r="C157" s="398"/>
      <c r="D157" s="498"/>
      <c r="E157" s="397"/>
      <c r="F157" s="499"/>
      <c r="G157" s="481" t="s">
        <v>28</v>
      </c>
      <c r="H157" s="482"/>
      <c r="I157" s="482"/>
      <c r="J157" s="482"/>
      <c r="K157" s="483"/>
      <c r="L157" s="466">
        <v>14</v>
      </c>
      <c r="M157" s="467"/>
      <c r="N157" s="467"/>
      <c r="O157" s="468"/>
      <c r="P157" s="466">
        <v>17</v>
      </c>
      <c r="Q157" s="467"/>
      <c r="R157" s="467"/>
      <c r="S157" s="468"/>
      <c r="T157" s="466">
        <v>19</v>
      </c>
      <c r="U157" s="467"/>
      <c r="V157" s="467"/>
      <c r="W157" s="468"/>
      <c r="X157" s="466">
        <v>18</v>
      </c>
      <c r="Y157" s="467"/>
      <c r="Z157" s="467"/>
      <c r="AA157" s="468"/>
      <c r="AB157" s="466">
        <v>20</v>
      </c>
      <c r="AC157" s="467"/>
      <c r="AD157" s="467"/>
      <c r="AE157" s="468"/>
      <c r="AF157" s="466">
        <v>7</v>
      </c>
      <c r="AG157" s="467"/>
      <c r="AH157" s="467"/>
      <c r="AI157" s="468"/>
      <c r="AJ157" s="466">
        <v>2</v>
      </c>
      <c r="AK157" s="467"/>
      <c r="AL157" s="467"/>
      <c r="AM157" s="468"/>
      <c r="AO157" s="123">
        <f>SUM(L157:AM157)</f>
        <v>97</v>
      </c>
    </row>
    <row r="158" spans="1:41" s="123" customFormat="1" ht="18" customHeight="1" thickBot="1">
      <c r="A158" s="396"/>
      <c r="B158" s="397"/>
      <c r="C158" s="398"/>
      <c r="D158" s="500"/>
      <c r="E158" s="432"/>
      <c r="F158" s="501"/>
      <c r="G158" s="481" t="s">
        <v>64</v>
      </c>
      <c r="H158" s="482"/>
      <c r="I158" s="482"/>
      <c r="J158" s="482"/>
      <c r="K158" s="483"/>
      <c r="L158" s="480">
        <v>30</v>
      </c>
      <c r="M158" s="480"/>
      <c r="N158" s="480"/>
      <c r="O158" s="480"/>
      <c r="P158" s="480">
        <v>30</v>
      </c>
      <c r="Q158" s="480"/>
      <c r="R158" s="480"/>
      <c r="S158" s="480"/>
      <c r="T158" s="480">
        <v>30</v>
      </c>
      <c r="U158" s="480"/>
      <c r="V158" s="480"/>
      <c r="W158" s="480"/>
      <c r="X158" s="480">
        <v>30</v>
      </c>
      <c r="Y158" s="480"/>
      <c r="Z158" s="480"/>
      <c r="AA158" s="480"/>
      <c r="AB158" s="480">
        <v>26</v>
      </c>
      <c r="AC158" s="480"/>
      <c r="AD158" s="480"/>
      <c r="AE158" s="480"/>
      <c r="AF158" s="480">
        <v>14</v>
      </c>
      <c r="AG158" s="480"/>
      <c r="AH158" s="480"/>
      <c r="AI158" s="480"/>
      <c r="AJ158" s="480">
        <v>2</v>
      </c>
      <c r="AK158" s="480"/>
      <c r="AL158" s="480"/>
      <c r="AM158" s="480"/>
      <c r="AO158" s="123">
        <f>SUM(L158:AM158)</f>
        <v>162</v>
      </c>
    </row>
    <row r="159" spans="1:39" ht="18" customHeight="1">
      <c r="A159" s="92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4"/>
      <c r="V159" s="93"/>
      <c r="W159" s="93"/>
      <c r="X159" s="93"/>
      <c r="Y159" s="93"/>
      <c r="Z159" s="94"/>
      <c r="AA159" s="95"/>
      <c r="AB159" s="96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8"/>
    </row>
    <row r="160" spans="1:39" ht="18" customHeight="1">
      <c r="A160" s="8" t="s">
        <v>61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20"/>
      <c r="AB160" s="99"/>
      <c r="AC160" s="100" t="s">
        <v>231</v>
      </c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1"/>
    </row>
    <row r="161" spans="1:39" ht="18" customHeight="1">
      <c r="A161" s="102"/>
      <c r="B161" s="103" t="s">
        <v>19</v>
      </c>
      <c r="C161" s="229" t="s">
        <v>198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04"/>
      <c r="U161" s="104"/>
      <c r="V161" s="104"/>
      <c r="W161" s="104"/>
      <c r="X161" s="14"/>
      <c r="Y161" s="14"/>
      <c r="Z161" s="14"/>
      <c r="AA161" s="20"/>
      <c r="AB161" s="99"/>
      <c r="AC161" s="100"/>
      <c r="AD161" s="105"/>
      <c r="AE161" s="105"/>
      <c r="AF161" s="100"/>
      <c r="AG161" s="100"/>
      <c r="AH161" s="100"/>
      <c r="AI161" s="100"/>
      <c r="AJ161" s="100"/>
      <c r="AK161" s="106"/>
      <c r="AL161" s="106"/>
      <c r="AM161" s="107"/>
    </row>
    <row r="162" spans="1:39" ht="18" customHeight="1">
      <c r="A162" s="102"/>
      <c r="C162" s="229" t="s">
        <v>199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09"/>
      <c r="U162" s="13"/>
      <c r="V162" s="109"/>
      <c r="W162" s="109"/>
      <c r="X162" s="14"/>
      <c r="Y162" s="14"/>
      <c r="Z162" s="14"/>
      <c r="AA162" s="20"/>
      <c r="AB162" s="99"/>
      <c r="AC162" s="110" t="s">
        <v>29</v>
      </c>
      <c r="AD162" s="111"/>
      <c r="AE162" s="111"/>
      <c r="AF162" s="112"/>
      <c r="AG162" s="111"/>
      <c r="AH162" s="100"/>
      <c r="AI162" s="100"/>
      <c r="AJ162" s="111"/>
      <c r="AK162" s="111"/>
      <c r="AL162" s="111"/>
      <c r="AM162" s="101"/>
    </row>
    <row r="163" spans="1:39" ht="18" customHeight="1">
      <c r="A163" s="102"/>
      <c r="B163" s="103" t="s">
        <v>20</v>
      </c>
      <c r="C163" s="108" t="s">
        <v>214</v>
      </c>
      <c r="D163" s="34"/>
      <c r="E163" s="34"/>
      <c r="F163" s="3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4"/>
      <c r="R163" s="14"/>
      <c r="S163" s="14"/>
      <c r="T163" s="104"/>
      <c r="U163" s="104"/>
      <c r="V163" s="104"/>
      <c r="W163" s="104"/>
      <c r="X163" s="14"/>
      <c r="Y163" s="14"/>
      <c r="Z163" s="14"/>
      <c r="AA163" s="20"/>
      <c r="AB163" s="99"/>
      <c r="AC163" s="112" t="s">
        <v>30</v>
      </c>
      <c r="AD163" s="112" t="s">
        <v>31</v>
      </c>
      <c r="AE163" s="100"/>
      <c r="AF163" s="105"/>
      <c r="AG163" s="100"/>
      <c r="AH163" s="100"/>
      <c r="AI163" s="100"/>
      <c r="AJ163" s="100"/>
      <c r="AK163" s="100"/>
      <c r="AL163" s="100"/>
      <c r="AM163" s="115"/>
    </row>
    <row r="164" spans="1:39" ht="18" customHeight="1">
      <c r="A164" s="102"/>
      <c r="B164" s="114" t="s">
        <v>21</v>
      </c>
      <c r="C164" s="1" t="s">
        <v>271</v>
      </c>
      <c r="D164" s="104"/>
      <c r="E164" s="104"/>
      <c r="F164" s="104"/>
      <c r="G164" s="34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4"/>
      <c r="Y164" s="14"/>
      <c r="Z164" s="14"/>
      <c r="AA164" s="20"/>
      <c r="AB164" s="99"/>
      <c r="AC164" s="111" t="s">
        <v>32</v>
      </c>
      <c r="AD164" s="111" t="s">
        <v>33</v>
      </c>
      <c r="AE164" s="119"/>
      <c r="AF164" s="119"/>
      <c r="AG164" s="100"/>
      <c r="AH164" s="100"/>
      <c r="AI164" s="100"/>
      <c r="AJ164" s="100"/>
      <c r="AK164" s="100"/>
      <c r="AL164" s="100"/>
      <c r="AM164" s="101"/>
    </row>
    <row r="165" spans="1:39" ht="18" customHeight="1">
      <c r="A165" s="102"/>
      <c r="B165" s="116" t="s">
        <v>22</v>
      </c>
      <c r="C165" s="308" t="s">
        <v>282</v>
      </c>
      <c r="D165" s="34"/>
      <c r="E165" s="34"/>
      <c r="F165" s="34"/>
      <c r="G165" s="34"/>
      <c r="H165" s="34"/>
      <c r="I165" s="34"/>
      <c r="J165" s="34"/>
      <c r="K165" s="120"/>
      <c r="L165" s="34"/>
      <c r="M165" s="34"/>
      <c r="N165" s="34"/>
      <c r="O165" s="34"/>
      <c r="P165" s="34"/>
      <c r="Q165" s="34"/>
      <c r="R165" s="34"/>
      <c r="S165" s="34"/>
      <c r="T165" s="34"/>
      <c r="U165" s="14"/>
      <c r="V165" s="14"/>
      <c r="W165" s="14"/>
      <c r="X165" s="14"/>
      <c r="Y165" s="14"/>
      <c r="Z165" s="14"/>
      <c r="AA165" s="20"/>
      <c r="AB165" s="99"/>
      <c r="AC165" s="112" t="s">
        <v>15</v>
      </c>
      <c r="AD165" s="121" t="s">
        <v>34</v>
      </c>
      <c r="AE165" s="100"/>
      <c r="AF165" s="100"/>
      <c r="AG165" s="100"/>
      <c r="AH165" s="100"/>
      <c r="AI165" s="100"/>
      <c r="AJ165" s="100"/>
      <c r="AK165" s="100"/>
      <c r="AL165" s="100"/>
      <c r="AM165" s="101"/>
    </row>
    <row r="166" spans="1:39" ht="18" customHeight="1">
      <c r="A166" s="102"/>
      <c r="B166" s="116" t="s">
        <v>23</v>
      </c>
      <c r="C166" s="117" t="s">
        <v>270</v>
      </c>
      <c r="D166" s="34"/>
      <c r="E166" s="34"/>
      <c r="F166" s="34"/>
      <c r="G166" s="3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20"/>
      <c r="AB166" s="99"/>
      <c r="AC166" s="112" t="s">
        <v>35</v>
      </c>
      <c r="AD166" s="112" t="s">
        <v>36</v>
      </c>
      <c r="AE166" s="100"/>
      <c r="AF166" s="100"/>
      <c r="AG166" s="100"/>
      <c r="AH166" s="100"/>
      <c r="AI166" s="100"/>
      <c r="AJ166" s="100"/>
      <c r="AK166" s="100"/>
      <c r="AL166" s="100"/>
      <c r="AM166" s="101"/>
    </row>
    <row r="167" spans="1:39" ht="18" customHeight="1">
      <c r="A167" s="102"/>
      <c r="B167" s="116" t="s">
        <v>45</v>
      </c>
      <c r="C167" s="1" t="s">
        <v>266</v>
      </c>
      <c r="D167" s="34"/>
      <c r="E167" s="34"/>
      <c r="F167" s="3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04"/>
      <c r="U167" s="104"/>
      <c r="V167" s="104"/>
      <c r="W167" s="104"/>
      <c r="X167" s="14"/>
      <c r="Y167" s="14"/>
      <c r="Z167" s="14"/>
      <c r="AA167" s="20"/>
      <c r="AB167" s="99"/>
      <c r="AC167" s="112" t="s">
        <v>37</v>
      </c>
      <c r="AD167" s="112" t="s">
        <v>38</v>
      </c>
      <c r="AE167" s="100"/>
      <c r="AF167" s="105"/>
      <c r="AG167" s="100"/>
      <c r="AH167" s="100"/>
      <c r="AI167" s="100"/>
      <c r="AJ167" s="100"/>
      <c r="AK167" s="100"/>
      <c r="AL167" s="100"/>
      <c r="AM167" s="101"/>
    </row>
    <row r="168" spans="1:39" ht="18" customHeight="1">
      <c r="A168" s="102"/>
      <c r="B168" s="116" t="s">
        <v>46</v>
      </c>
      <c r="C168" s="1" t="s">
        <v>265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04"/>
      <c r="U168" s="104"/>
      <c r="V168" s="104"/>
      <c r="W168" s="104"/>
      <c r="X168" s="14"/>
      <c r="Y168" s="14"/>
      <c r="Z168" s="14"/>
      <c r="AA168" s="20"/>
      <c r="AB168" s="99"/>
      <c r="AC168" s="111" t="s">
        <v>39</v>
      </c>
      <c r="AD168" s="111" t="s">
        <v>40</v>
      </c>
      <c r="AE168" s="100"/>
      <c r="AF168" s="105"/>
      <c r="AG168" s="100"/>
      <c r="AH168" s="100"/>
      <c r="AI168" s="100"/>
      <c r="AJ168" s="100"/>
      <c r="AK168" s="100"/>
      <c r="AL168" s="100"/>
      <c r="AM168" s="101"/>
    </row>
    <row r="169" spans="1:39" ht="18" customHeight="1">
      <c r="A169" s="102"/>
      <c r="B169" s="103" t="s">
        <v>47</v>
      </c>
      <c r="C169" s="231" t="s">
        <v>267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04"/>
      <c r="U169" s="104"/>
      <c r="V169" s="104"/>
      <c r="W169" s="104"/>
      <c r="X169" s="14"/>
      <c r="Y169" s="14"/>
      <c r="Z169" s="14"/>
      <c r="AA169" s="20"/>
      <c r="AB169" s="99"/>
      <c r="AC169" s="111"/>
      <c r="AD169" s="111"/>
      <c r="AE169" s="100"/>
      <c r="AF169" s="105"/>
      <c r="AG169" s="100"/>
      <c r="AH169" s="100"/>
      <c r="AI169" s="100"/>
      <c r="AJ169" s="100"/>
      <c r="AK169" s="100"/>
      <c r="AL169" s="100"/>
      <c r="AM169" s="101"/>
    </row>
    <row r="170" spans="1:39" ht="18" customHeight="1">
      <c r="A170" s="102"/>
      <c r="B170" s="103"/>
      <c r="C170" s="3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04"/>
      <c r="U170" s="104"/>
      <c r="V170" s="104"/>
      <c r="W170" s="104"/>
      <c r="X170" s="14"/>
      <c r="Y170" s="14"/>
      <c r="Z170" s="14"/>
      <c r="AA170" s="20"/>
      <c r="AB170" s="99"/>
      <c r="AC170" s="122"/>
      <c r="AD170" s="111" t="s">
        <v>63</v>
      </c>
      <c r="AE170" s="123"/>
      <c r="AF170" s="105"/>
      <c r="AG170" s="100"/>
      <c r="AH170" s="100"/>
      <c r="AI170" s="105"/>
      <c r="AJ170" s="100"/>
      <c r="AK170" s="100"/>
      <c r="AL170" s="100"/>
      <c r="AM170" s="101"/>
    </row>
    <row r="171" spans="1:39" ht="18" customHeight="1" thickBot="1">
      <c r="A171" s="124"/>
      <c r="B171" s="232"/>
      <c r="C171" s="28"/>
      <c r="D171" s="28"/>
      <c r="E171" s="125"/>
      <c r="F171" s="125"/>
      <c r="G171" s="125"/>
      <c r="H171" s="125"/>
      <c r="I171" s="125"/>
      <c r="J171" s="125"/>
      <c r="K171" s="28"/>
      <c r="L171" s="28"/>
      <c r="M171" s="28"/>
      <c r="N171" s="28"/>
      <c r="O171" s="28"/>
      <c r="P171" s="28"/>
      <c r="Q171" s="28"/>
      <c r="R171" s="28"/>
      <c r="S171" s="28"/>
      <c r="T171" s="126"/>
      <c r="U171" s="28"/>
      <c r="V171" s="28"/>
      <c r="W171" s="28"/>
      <c r="X171" s="28"/>
      <c r="Y171" s="28"/>
      <c r="Z171" s="28"/>
      <c r="AA171" s="127"/>
      <c r="AB171" s="484" t="s">
        <v>56</v>
      </c>
      <c r="AC171" s="404"/>
      <c r="AD171" s="485"/>
      <c r="AE171" s="485"/>
      <c r="AF171" s="485"/>
      <c r="AG171" s="485"/>
      <c r="AH171" s="485"/>
      <c r="AI171" s="485"/>
      <c r="AJ171" s="485"/>
      <c r="AK171" s="485"/>
      <c r="AL171" s="485"/>
      <c r="AM171" s="486"/>
    </row>
    <row r="172" spans="1:39" ht="18" customHeight="1">
      <c r="A172" s="443" t="s">
        <v>277</v>
      </c>
      <c r="B172" s="444"/>
      <c r="C172" s="445"/>
      <c r="D172" s="514" t="s">
        <v>230</v>
      </c>
      <c r="E172" s="515"/>
      <c r="F172" s="515"/>
      <c r="G172" s="515"/>
      <c r="H172" s="515"/>
      <c r="I172" s="515"/>
      <c r="J172" s="515"/>
      <c r="K172" s="515"/>
      <c r="L172" s="515"/>
      <c r="M172" s="515"/>
      <c r="N172" s="515"/>
      <c r="O172" s="515"/>
      <c r="P172" s="515"/>
      <c r="Q172" s="515"/>
      <c r="R172" s="515"/>
      <c r="S172" s="515"/>
      <c r="T172" s="515"/>
      <c r="U172" s="515"/>
      <c r="V172" s="515"/>
      <c r="W172" s="515"/>
      <c r="X172" s="515"/>
      <c r="Y172" s="515"/>
      <c r="Z172" s="515"/>
      <c r="AA172" s="516"/>
      <c r="AB172" s="461" t="s">
        <v>0</v>
      </c>
      <c r="AC172" s="462"/>
      <c r="AD172" s="462"/>
      <c r="AE172" s="462"/>
      <c r="AF172" s="462"/>
      <c r="AG172" s="462"/>
      <c r="AH172" s="462"/>
      <c r="AI172" s="462"/>
      <c r="AJ172" s="462"/>
      <c r="AK172" s="462"/>
      <c r="AL172" s="462"/>
      <c r="AM172" s="463"/>
    </row>
    <row r="173" spans="1:39" ht="18" customHeight="1">
      <c r="A173" s="408"/>
      <c r="B173" s="409"/>
      <c r="C173" s="410"/>
      <c r="D173" s="517"/>
      <c r="E173" s="518"/>
      <c r="F173" s="518"/>
      <c r="G173" s="518"/>
      <c r="H173" s="518"/>
      <c r="I173" s="518"/>
      <c r="J173" s="518"/>
      <c r="K173" s="518"/>
      <c r="L173" s="518"/>
      <c r="M173" s="518"/>
      <c r="N173" s="518"/>
      <c r="O173" s="518"/>
      <c r="P173" s="518"/>
      <c r="Q173" s="518"/>
      <c r="R173" s="518"/>
      <c r="S173" s="518"/>
      <c r="T173" s="518"/>
      <c r="U173" s="518"/>
      <c r="V173" s="518"/>
      <c r="W173" s="518"/>
      <c r="X173" s="518"/>
      <c r="Y173" s="518"/>
      <c r="Z173" s="518"/>
      <c r="AA173" s="519"/>
      <c r="AB173" s="8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10"/>
    </row>
    <row r="174" spans="1:39" ht="18" customHeight="1">
      <c r="A174" s="389" t="s">
        <v>136</v>
      </c>
      <c r="B174" s="390"/>
      <c r="C174" s="391"/>
      <c r="D174" s="108" t="s">
        <v>196</v>
      </c>
      <c r="E174" s="228"/>
      <c r="F174" s="228"/>
      <c r="G174" s="228"/>
      <c r="H174" s="228"/>
      <c r="I174" s="22" t="s">
        <v>188</v>
      </c>
      <c r="J174" s="14"/>
      <c r="K174" s="12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1"/>
      <c r="W174" s="11"/>
      <c r="X174" s="14"/>
      <c r="Y174" s="11"/>
      <c r="Z174" s="11"/>
      <c r="AA174" s="11"/>
      <c r="AB174" s="15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7"/>
    </row>
    <row r="175" spans="1:39" ht="18" customHeight="1">
      <c r="A175" s="393" t="s">
        <v>90</v>
      </c>
      <c r="B175" s="394"/>
      <c r="C175" s="395"/>
      <c r="D175" s="11" t="s">
        <v>71</v>
      </c>
      <c r="E175" s="12"/>
      <c r="F175" s="12"/>
      <c r="G175" s="12"/>
      <c r="H175" s="12"/>
      <c r="I175" s="13" t="s">
        <v>137</v>
      </c>
      <c r="J175" s="14"/>
      <c r="K175" s="12"/>
      <c r="L175" s="13"/>
      <c r="M175" s="9"/>
      <c r="N175" s="12"/>
      <c r="O175" s="13"/>
      <c r="P175" s="13"/>
      <c r="Q175" s="13"/>
      <c r="R175" s="13"/>
      <c r="S175" s="13"/>
      <c r="T175" s="13"/>
      <c r="U175" s="13"/>
      <c r="V175" s="11"/>
      <c r="W175" s="11"/>
      <c r="X175" s="14"/>
      <c r="Y175" s="18"/>
      <c r="Z175" s="18"/>
      <c r="AA175" s="18"/>
      <c r="AB175" s="15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7"/>
    </row>
    <row r="176" spans="1:39" ht="18" customHeight="1">
      <c r="A176" s="393" t="s">
        <v>91</v>
      </c>
      <c r="B176" s="394"/>
      <c r="C176" s="395"/>
      <c r="D176" s="11" t="s">
        <v>70</v>
      </c>
      <c r="E176" s="12"/>
      <c r="F176" s="12"/>
      <c r="G176" s="11"/>
      <c r="H176" s="11"/>
      <c r="I176" s="13" t="s">
        <v>147</v>
      </c>
      <c r="J176" s="14"/>
      <c r="K176" s="13"/>
      <c r="L176" s="13"/>
      <c r="M176" s="13"/>
      <c r="N176" s="12"/>
      <c r="O176" s="13"/>
      <c r="P176" s="13"/>
      <c r="Q176" s="13"/>
      <c r="R176" s="13"/>
      <c r="S176" s="13"/>
      <c r="T176" s="13"/>
      <c r="U176" s="13"/>
      <c r="V176" s="11"/>
      <c r="W176" s="11"/>
      <c r="X176" s="14"/>
      <c r="Y176" s="18"/>
      <c r="Z176" s="18"/>
      <c r="AA176" s="18"/>
      <c r="AB176" s="19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20"/>
    </row>
    <row r="177" spans="1:39" ht="18" customHeight="1">
      <c r="A177" s="393" t="s">
        <v>92</v>
      </c>
      <c r="B177" s="394"/>
      <c r="C177" s="395"/>
      <c r="D177" s="11" t="s">
        <v>1</v>
      </c>
      <c r="E177" s="11"/>
      <c r="F177" s="11"/>
      <c r="G177" s="11"/>
      <c r="H177" s="11"/>
      <c r="I177" s="22" t="s">
        <v>93</v>
      </c>
      <c r="J177" s="14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1"/>
      <c r="W177" s="11"/>
      <c r="X177" s="14"/>
      <c r="Y177" s="11"/>
      <c r="Z177" s="11"/>
      <c r="AA177" s="11"/>
      <c r="AB177" s="19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20"/>
    </row>
    <row r="178" spans="1:39" ht="18" customHeight="1">
      <c r="A178" s="393"/>
      <c r="B178" s="394"/>
      <c r="C178" s="395"/>
      <c r="D178" s="23" t="s">
        <v>3</v>
      </c>
      <c r="E178" s="11"/>
      <c r="F178" s="11"/>
      <c r="G178" s="11"/>
      <c r="H178" s="11"/>
      <c r="I178" s="22" t="s">
        <v>174</v>
      </c>
      <c r="J178" s="14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1"/>
      <c r="W178" s="11"/>
      <c r="X178" s="14"/>
      <c r="Y178" s="11"/>
      <c r="Z178" s="11"/>
      <c r="AA178" s="11"/>
      <c r="AB178" s="19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20"/>
    </row>
    <row r="179" spans="1:39" ht="18" customHeight="1">
      <c r="A179" s="393" t="s">
        <v>278</v>
      </c>
      <c r="B179" s="394"/>
      <c r="C179" s="395"/>
      <c r="D179" s="23"/>
      <c r="E179" s="11"/>
      <c r="F179" s="11"/>
      <c r="G179" s="11"/>
      <c r="H179" s="11"/>
      <c r="I179" s="22"/>
      <c r="J179" s="14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1"/>
      <c r="W179" s="11"/>
      <c r="X179" s="14"/>
      <c r="Y179" s="11"/>
      <c r="Z179" s="11"/>
      <c r="AA179" s="11"/>
      <c r="AB179" s="507" t="s">
        <v>2</v>
      </c>
      <c r="AC179" s="508"/>
      <c r="AD179" s="508"/>
      <c r="AE179" s="508"/>
      <c r="AF179" s="508"/>
      <c r="AG179" s="508"/>
      <c r="AH179" s="508"/>
      <c r="AI179" s="508"/>
      <c r="AJ179" s="508"/>
      <c r="AK179" s="508"/>
      <c r="AL179" s="508"/>
      <c r="AM179" s="509"/>
    </row>
    <row r="180" spans="1:39" ht="18" customHeight="1">
      <c r="A180" s="389" t="s">
        <v>279</v>
      </c>
      <c r="B180" s="390"/>
      <c r="C180" s="391"/>
      <c r="D180" s="23"/>
      <c r="E180" s="11"/>
      <c r="F180" s="11"/>
      <c r="G180" s="11"/>
      <c r="H180" s="11"/>
      <c r="I180" s="22"/>
      <c r="J180" s="14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1"/>
      <c r="W180" s="11"/>
      <c r="X180" s="14"/>
      <c r="Y180" s="11"/>
      <c r="Z180" s="11"/>
      <c r="AA180" s="11"/>
      <c r="AB180" s="507" t="s">
        <v>4</v>
      </c>
      <c r="AC180" s="508"/>
      <c r="AD180" s="508"/>
      <c r="AE180" s="508"/>
      <c r="AF180" s="508"/>
      <c r="AG180" s="508"/>
      <c r="AH180" s="508"/>
      <c r="AI180" s="508"/>
      <c r="AJ180" s="508"/>
      <c r="AK180" s="508"/>
      <c r="AL180" s="508"/>
      <c r="AM180" s="509"/>
    </row>
    <row r="181" spans="1:39" ht="18" customHeight="1">
      <c r="A181" s="393" t="s">
        <v>172</v>
      </c>
      <c r="B181" s="394"/>
      <c r="C181" s="395"/>
      <c r="D181" s="23"/>
      <c r="E181" s="11"/>
      <c r="F181" s="11"/>
      <c r="G181" s="11"/>
      <c r="H181" s="11"/>
      <c r="I181" s="13"/>
      <c r="J181" s="14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1"/>
      <c r="W181" s="11"/>
      <c r="X181" s="14"/>
      <c r="Y181" s="11"/>
      <c r="Z181" s="11"/>
      <c r="AA181" s="11"/>
      <c r="AB181" s="19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20"/>
    </row>
    <row r="182" spans="1:39" ht="18" customHeight="1" thickBot="1">
      <c r="A182" s="393" t="s">
        <v>148</v>
      </c>
      <c r="B182" s="419"/>
      <c r="C182" s="395"/>
      <c r="D182" s="27"/>
      <c r="E182" s="28"/>
      <c r="F182" s="28"/>
      <c r="G182" s="28"/>
      <c r="H182" s="28"/>
      <c r="I182" s="28"/>
      <c r="J182" s="28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30"/>
      <c r="W182" s="30"/>
      <c r="X182" s="28"/>
      <c r="Y182" s="26"/>
      <c r="Z182" s="26"/>
      <c r="AA182" s="26"/>
      <c r="AB182" s="520"/>
      <c r="AC182" s="521"/>
      <c r="AD182" s="521"/>
      <c r="AE182" s="521"/>
      <c r="AF182" s="521"/>
      <c r="AG182" s="521"/>
      <c r="AH182" s="521"/>
      <c r="AI182" s="521"/>
      <c r="AJ182" s="521"/>
      <c r="AK182" s="521"/>
      <c r="AL182" s="521"/>
      <c r="AM182" s="522"/>
    </row>
    <row r="183" spans="1:39" ht="18" customHeight="1" thickBot="1">
      <c r="A183" s="378"/>
      <c r="B183" s="379"/>
      <c r="C183" s="38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</row>
    <row r="184" spans="1:39" s="123" customFormat="1" ht="18" customHeight="1">
      <c r="A184" s="405" t="s">
        <v>42</v>
      </c>
      <c r="B184" s="399" t="s">
        <v>6</v>
      </c>
      <c r="C184" s="400"/>
      <c r="D184" s="447" t="s">
        <v>7</v>
      </c>
      <c r="E184" s="400"/>
      <c r="F184" s="448"/>
      <c r="G184" s="513" t="s">
        <v>8</v>
      </c>
      <c r="H184" s="452"/>
      <c r="I184" s="452"/>
      <c r="J184" s="452"/>
      <c r="K184" s="452"/>
      <c r="L184" s="451" t="s">
        <v>52</v>
      </c>
      <c r="M184" s="452"/>
      <c r="N184" s="452"/>
      <c r="O184" s="452"/>
      <c r="P184" s="452"/>
      <c r="Q184" s="452"/>
      <c r="R184" s="452"/>
      <c r="S184" s="452"/>
      <c r="T184" s="452"/>
      <c r="U184" s="452"/>
      <c r="V184" s="452"/>
      <c r="W184" s="452"/>
      <c r="X184" s="452"/>
      <c r="Y184" s="452"/>
      <c r="Z184" s="452"/>
      <c r="AA184" s="452"/>
      <c r="AB184" s="452"/>
      <c r="AC184" s="452"/>
      <c r="AD184" s="452"/>
      <c r="AE184" s="452"/>
      <c r="AF184" s="452"/>
      <c r="AG184" s="452"/>
      <c r="AH184" s="452"/>
      <c r="AI184" s="452"/>
      <c r="AJ184" s="452"/>
      <c r="AK184" s="452"/>
      <c r="AL184" s="452"/>
      <c r="AM184" s="453"/>
    </row>
    <row r="185" spans="1:39" s="123" customFormat="1" ht="18" customHeight="1">
      <c r="A185" s="406"/>
      <c r="B185" s="401"/>
      <c r="C185" s="402"/>
      <c r="D185" s="449"/>
      <c r="E185" s="402"/>
      <c r="F185" s="450"/>
      <c r="G185" s="434" t="s">
        <v>10</v>
      </c>
      <c r="H185" s="426" t="s">
        <v>11</v>
      </c>
      <c r="I185" s="426"/>
      <c r="J185" s="426"/>
      <c r="K185" s="424"/>
      <c r="L185" s="455" t="s">
        <v>189</v>
      </c>
      <c r="M185" s="426"/>
      <c r="N185" s="426"/>
      <c r="O185" s="456"/>
      <c r="P185" s="455" t="s">
        <v>190</v>
      </c>
      <c r="Q185" s="426"/>
      <c r="R185" s="426"/>
      <c r="S185" s="456"/>
      <c r="T185" s="455" t="s">
        <v>191</v>
      </c>
      <c r="U185" s="426"/>
      <c r="V185" s="426"/>
      <c r="W185" s="456"/>
      <c r="X185" s="458" t="s">
        <v>192</v>
      </c>
      <c r="Y185" s="459"/>
      <c r="Z185" s="459"/>
      <c r="AA185" s="460"/>
      <c r="AB185" s="458" t="s">
        <v>193</v>
      </c>
      <c r="AC185" s="459"/>
      <c r="AD185" s="459"/>
      <c r="AE185" s="460"/>
      <c r="AF185" s="458" t="s">
        <v>194</v>
      </c>
      <c r="AG185" s="459"/>
      <c r="AH185" s="459"/>
      <c r="AI185" s="460"/>
      <c r="AJ185" s="458" t="s">
        <v>195</v>
      </c>
      <c r="AK185" s="459"/>
      <c r="AL185" s="459"/>
      <c r="AM185" s="460"/>
    </row>
    <row r="186" spans="1:39" s="123" customFormat="1" ht="18" customHeight="1">
      <c r="A186" s="406"/>
      <c r="B186" s="401"/>
      <c r="C186" s="402"/>
      <c r="D186" s="429" t="s">
        <v>269</v>
      </c>
      <c r="E186" s="510" t="s">
        <v>12</v>
      </c>
      <c r="F186" s="414" t="s">
        <v>64</v>
      </c>
      <c r="G186" s="474"/>
      <c r="H186" s="426" t="s">
        <v>13</v>
      </c>
      <c r="I186" s="426" t="s">
        <v>14</v>
      </c>
      <c r="J186" s="426" t="s">
        <v>15</v>
      </c>
      <c r="K186" s="424" t="s">
        <v>58</v>
      </c>
      <c r="L186" s="458" t="s">
        <v>281</v>
      </c>
      <c r="M186" s="459"/>
      <c r="N186" s="459"/>
      <c r="O186" s="459"/>
      <c r="P186" s="459"/>
      <c r="Q186" s="459"/>
      <c r="R186" s="459"/>
      <c r="S186" s="459"/>
      <c r="T186" s="459"/>
      <c r="U186" s="459"/>
      <c r="V186" s="459"/>
      <c r="W186" s="459"/>
      <c r="X186" s="459"/>
      <c r="Y186" s="459"/>
      <c r="Z186" s="459"/>
      <c r="AA186" s="459"/>
      <c r="AB186" s="459"/>
      <c r="AC186" s="459"/>
      <c r="AD186" s="459"/>
      <c r="AE186" s="459"/>
      <c r="AF186" s="459"/>
      <c r="AG186" s="459"/>
      <c r="AH186" s="459"/>
      <c r="AI186" s="459"/>
      <c r="AJ186" s="459"/>
      <c r="AK186" s="459"/>
      <c r="AL186" s="459"/>
      <c r="AM186" s="460"/>
    </row>
    <row r="187" spans="1:39" s="123" customFormat="1" ht="18" customHeight="1">
      <c r="A187" s="406"/>
      <c r="B187" s="401"/>
      <c r="C187" s="402"/>
      <c r="D187" s="429"/>
      <c r="E187" s="511"/>
      <c r="F187" s="435"/>
      <c r="G187" s="474"/>
      <c r="H187" s="426"/>
      <c r="I187" s="426"/>
      <c r="J187" s="426"/>
      <c r="K187" s="424"/>
      <c r="L187" s="434" t="s">
        <v>13</v>
      </c>
      <c r="M187" s="457" t="s">
        <v>14</v>
      </c>
      <c r="N187" s="441" t="s">
        <v>16</v>
      </c>
      <c r="O187" s="414" t="s">
        <v>62</v>
      </c>
      <c r="P187" s="434" t="s">
        <v>13</v>
      </c>
      <c r="Q187" s="457" t="s">
        <v>14</v>
      </c>
      <c r="R187" s="441" t="s">
        <v>16</v>
      </c>
      <c r="S187" s="414" t="s">
        <v>62</v>
      </c>
      <c r="T187" s="434" t="s">
        <v>13</v>
      </c>
      <c r="U187" s="457" t="s">
        <v>14</v>
      </c>
      <c r="V187" s="441" t="s">
        <v>16</v>
      </c>
      <c r="W187" s="414" t="s">
        <v>62</v>
      </c>
      <c r="X187" s="434" t="s">
        <v>13</v>
      </c>
      <c r="Y187" s="457" t="s">
        <v>14</v>
      </c>
      <c r="Z187" s="441" t="s">
        <v>16</v>
      </c>
      <c r="AA187" s="414" t="s">
        <v>62</v>
      </c>
      <c r="AB187" s="434" t="s">
        <v>13</v>
      </c>
      <c r="AC187" s="457" t="s">
        <v>14</v>
      </c>
      <c r="AD187" s="441" t="s">
        <v>16</v>
      </c>
      <c r="AE187" s="414" t="s">
        <v>62</v>
      </c>
      <c r="AF187" s="434" t="s">
        <v>13</v>
      </c>
      <c r="AG187" s="457" t="s">
        <v>14</v>
      </c>
      <c r="AH187" s="441" t="s">
        <v>16</v>
      </c>
      <c r="AI187" s="414" t="s">
        <v>62</v>
      </c>
      <c r="AJ187" s="434" t="s">
        <v>13</v>
      </c>
      <c r="AK187" s="457" t="s">
        <v>14</v>
      </c>
      <c r="AL187" s="441" t="s">
        <v>16</v>
      </c>
      <c r="AM187" s="414" t="s">
        <v>62</v>
      </c>
    </row>
    <row r="188" spans="1:39" s="123" customFormat="1" ht="18" customHeight="1" thickBot="1">
      <c r="A188" s="407"/>
      <c r="B188" s="403"/>
      <c r="C188" s="404"/>
      <c r="D188" s="430"/>
      <c r="E188" s="512"/>
      <c r="F188" s="415"/>
      <c r="G188" s="423"/>
      <c r="H188" s="427"/>
      <c r="I188" s="427"/>
      <c r="J188" s="427"/>
      <c r="K188" s="425"/>
      <c r="L188" s="423"/>
      <c r="M188" s="437"/>
      <c r="N188" s="442"/>
      <c r="O188" s="415"/>
      <c r="P188" s="423"/>
      <c r="Q188" s="437"/>
      <c r="R188" s="442"/>
      <c r="S188" s="415"/>
      <c r="T188" s="423"/>
      <c r="U188" s="437"/>
      <c r="V188" s="442"/>
      <c r="W188" s="415"/>
      <c r="X188" s="423"/>
      <c r="Y188" s="437"/>
      <c r="Z188" s="442"/>
      <c r="AA188" s="415"/>
      <c r="AB188" s="423"/>
      <c r="AC188" s="437"/>
      <c r="AD188" s="442"/>
      <c r="AE188" s="415"/>
      <c r="AF188" s="423"/>
      <c r="AG188" s="437"/>
      <c r="AH188" s="442"/>
      <c r="AI188" s="415"/>
      <c r="AJ188" s="423"/>
      <c r="AK188" s="437"/>
      <c r="AL188" s="442"/>
      <c r="AM188" s="415"/>
    </row>
    <row r="189" spans="1:39" s="34" customFormat="1" ht="18" customHeight="1" thickBot="1">
      <c r="A189" s="184" t="s">
        <v>84</v>
      </c>
      <c r="B189" s="392" t="s">
        <v>59</v>
      </c>
      <c r="C189" s="392"/>
      <c r="D189" s="464"/>
      <c r="E189" s="464"/>
      <c r="F189" s="185"/>
      <c r="G189" s="185"/>
      <c r="H189" s="464"/>
      <c r="I189" s="464"/>
      <c r="J189" s="464"/>
      <c r="K189" s="464"/>
      <c r="L189" s="464"/>
      <c r="M189" s="464"/>
      <c r="N189" s="464"/>
      <c r="O189" s="464"/>
      <c r="P189" s="464"/>
      <c r="Q189" s="464"/>
      <c r="R189" s="464"/>
      <c r="S189" s="464"/>
      <c r="T189" s="464"/>
      <c r="U189" s="464"/>
      <c r="V189" s="464"/>
      <c r="W189" s="464"/>
      <c r="X189" s="464"/>
      <c r="Y189" s="464"/>
      <c r="Z189" s="464"/>
      <c r="AA189" s="464"/>
      <c r="AB189" s="464"/>
      <c r="AC189" s="464"/>
      <c r="AD189" s="464"/>
      <c r="AE189" s="464"/>
      <c r="AF189" s="464"/>
      <c r="AG189" s="464"/>
      <c r="AH189" s="464"/>
      <c r="AI189" s="464"/>
      <c r="AJ189" s="464"/>
      <c r="AK189" s="464"/>
      <c r="AL189" s="464"/>
      <c r="AM189" s="465"/>
    </row>
    <row r="190" spans="1:41" s="34" customFormat="1" ht="18" customHeight="1">
      <c r="A190" s="128" t="s">
        <v>19</v>
      </c>
      <c r="B190" s="186" t="s">
        <v>112</v>
      </c>
      <c r="C190" s="187"/>
      <c r="D190" s="161">
        <v>1</v>
      </c>
      <c r="E190" s="162">
        <v>1</v>
      </c>
      <c r="F190" s="188">
        <v>3</v>
      </c>
      <c r="G190" s="163">
        <f aca="true" t="shared" si="17" ref="G190:G198">SUM(H190:K190)</f>
        <v>45</v>
      </c>
      <c r="H190" s="137">
        <f>IF(SUM(L190+P190+T190+X190+AB190+AF190+AJ190)=0,"",SUM(L190+P190+T190+X190+AB190+AF190+AJ190))</f>
        <v>30</v>
      </c>
      <c r="I190" s="137">
        <f aca="true" t="shared" si="18" ref="I190:K203">IF(SUM(M190+Q190+U190+Y190+AC190+AG190+AK190)=0,"",SUM(M190+Q190+U190+Y190+AC190+AG190+AK190))</f>
      </c>
      <c r="J190" s="137">
        <f t="shared" si="18"/>
        <v>15</v>
      </c>
      <c r="K190" s="135">
        <f t="shared" si="18"/>
      </c>
      <c r="L190" s="189"/>
      <c r="M190" s="190"/>
      <c r="N190" s="190"/>
      <c r="O190" s="191"/>
      <c r="P190" s="192"/>
      <c r="Q190" s="190"/>
      <c r="R190" s="190"/>
      <c r="S190" s="191"/>
      <c r="T190" s="192"/>
      <c r="U190" s="190"/>
      <c r="V190" s="190"/>
      <c r="W190" s="191"/>
      <c r="X190" s="163"/>
      <c r="Y190" s="137"/>
      <c r="Z190" s="137"/>
      <c r="AA190" s="135"/>
      <c r="AB190" s="193">
        <v>30</v>
      </c>
      <c r="AC190" s="137"/>
      <c r="AD190" s="137"/>
      <c r="AE190" s="135"/>
      <c r="AF190" s="194"/>
      <c r="AG190" s="195"/>
      <c r="AH190" s="196">
        <v>15</v>
      </c>
      <c r="AI190" s="135"/>
      <c r="AJ190" s="163"/>
      <c r="AK190" s="137"/>
      <c r="AL190" s="137"/>
      <c r="AM190" s="135"/>
      <c r="AO190" s="34">
        <f aca="true" t="shared" si="19" ref="AO190:AO204">sumaECTS(L190:AM190)</f>
        <v>3</v>
      </c>
    </row>
    <row r="191" spans="1:41" s="34" customFormat="1" ht="18" customHeight="1">
      <c r="A191" s="139" t="s">
        <v>20</v>
      </c>
      <c r="B191" s="197" t="s">
        <v>96</v>
      </c>
      <c r="C191" s="149"/>
      <c r="D191" s="144"/>
      <c r="E191" s="145">
        <v>2</v>
      </c>
      <c r="F191" s="131">
        <v>2</v>
      </c>
      <c r="G191" s="143">
        <f t="shared" si="17"/>
        <v>30</v>
      </c>
      <c r="H191" s="4">
        <f aca="true" t="shared" si="20" ref="H191:H203">IF(SUM(L191+P191+T191+X191+AB191+AF191+AJ191)=0,"",SUM(L191+P191+T191+X191+AB191+AF191+AJ191))</f>
        <v>15</v>
      </c>
      <c r="I191" s="4">
        <f t="shared" si="18"/>
      </c>
      <c r="J191" s="4">
        <f t="shared" si="18"/>
        <v>15</v>
      </c>
      <c r="K191" s="141">
        <f t="shared" si="18"/>
      </c>
      <c r="L191" s="140"/>
      <c r="M191" s="4"/>
      <c r="N191" s="4"/>
      <c r="O191" s="141"/>
      <c r="P191" s="143"/>
      <c r="Q191" s="4"/>
      <c r="R191" s="4"/>
      <c r="S191" s="141"/>
      <c r="T191" s="143"/>
      <c r="U191" s="4"/>
      <c r="V191" s="4"/>
      <c r="W191" s="141"/>
      <c r="X191" s="143"/>
      <c r="Y191" s="4"/>
      <c r="Z191" s="4"/>
      <c r="AA191" s="141"/>
      <c r="AB191" s="143"/>
      <c r="AC191" s="4"/>
      <c r="AD191" s="4"/>
      <c r="AE191" s="141"/>
      <c r="AF191" s="143">
        <v>15</v>
      </c>
      <c r="AG191" s="3"/>
      <c r="AH191" s="4">
        <v>15</v>
      </c>
      <c r="AI191" s="141"/>
      <c r="AJ191" s="143"/>
      <c r="AK191" s="4"/>
      <c r="AL191" s="4"/>
      <c r="AM191" s="141"/>
      <c r="AO191" s="34">
        <f t="shared" si="19"/>
        <v>2</v>
      </c>
    </row>
    <row r="192" spans="1:41" s="34" customFormat="1" ht="18" customHeight="1">
      <c r="A192" s="158" t="s">
        <v>21</v>
      </c>
      <c r="B192" s="197" t="s">
        <v>274</v>
      </c>
      <c r="C192" s="198"/>
      <c r="D192" s="199">
        <v>1</v>
      </c>
      <c r="E192" s="200"/>
      <c r="F192" s="131">
        <v>2</v>
      </c>
      <c r="G192" s="143">
        <f t="shared" si="17"/>
        <v>30</v>
      </c>
      <c r="H192" s="4">
        <f t="shared" si="20"/>
        <v>30</v>
      </c>
      <c r="I192" s="4">
        <f t="shared" si="18"/>
      </c>
      <c r="J192" s="4">
        <f t="shared" si="18"/>
      </c>
      <c r="K192" s="141">
        <f t="shared" si="18"/>
      </c>
      <c r="L192" s="201"/>
      <c r="M192" s="4"/>
      <c r="N192" s="4"/>
      <c r="O192" s="202"/>
      <c r="P192" s="143"/>
      <c r="Q192" s="4"/>
      <c r="R192" s="4"/>
      <c r="S192" s="202"/>
      <c r="T192" s="143"/>
      <c r="U192" s="4"/>
      <c r="V192" s="4"/>
      <c r="W192" s="202"/>
      <c r="X192" s="143"/>
      <c r="Y192" s="4"/>
      <c r="Z192" s="4"/>
      <c r="AA192" s="202"/>
      <c r="AB192" s="143"/>
      <c r="AC192" s="4"/>
      <c r="AD192" s="4"/>
      <c r="AE192" s="202"/>
      <c r="AF192" s="143"/>
      <c r="AG192" s="4"/>
      <c r="AH192" s="4"/>
      <c r="AI192" s="202"/>
      <c r="AJ192" s="172">
        <v>30</v>
      </c>
      <c r="AK192" s="4"/>
      <c r="AL192" s="4"/>
      <c r="AM192" s="202"/>
      <c r="AO192" s="34">
        <f t="shared" si="19"/>
        <v>2</v>
      </c>
    </row>
    <row r="193" spans="1:41" s="34" customFormat="1" ht="18" customHeight="1">
      <c r="A193" s="139" t="s">
        <v>22</v>
      </c>
      <c r="B193" s="197" t="s">
        <v>97</v>
      </c>
      <c r="C193" s="203"/>
      <c r="D193" s="204"/>
      <c r="E193" s="169">
        <v>2</v>
      </c>
      <c r="F193" s="131">
        <v>2</v>
      </c>
      <c r="G193" s="143">
        <f t="shared" si="17"/>
        <v>30</v>
      </c>
      <c r="H193" s="4">
        <f t="shared" si="20"/>
        <v>15</v>
      </c>
      <c r="I193" s="4">
        <f t="shared" si="18"/>
      </c>
      <c r="J193" s="4">
        <f t="shared" si="18"/>
        <v>15</v>
      </c>
      <c r="K193" s="141">
        <f t="shared" si="18"/>
      </c>
      <c r="L193" s="140"/>
      <c r="M193" s="4"/>
      <c r="N193" s="4"/>
      <c r="O193" s="141"/>
      <c r="P193" s="143"/>
      <c r="Q193" s="4"/>
      <c r="R193" s="4"/>
      <c r="S193" s="141"/>
      <c r="T193" s="143"/>
      <c r="U193" s="4"/>
      <c r="V193" s="4"/>
      <c r="W193" s="141"/>
      <c r="X193" s="143"/>
      <c r="Y193" s="4"/>
      <c r="Z193" s="4"/>
      <c r="AA193" s="141"/>
      <c r="AB193" s="143">
        <v>15</v>
      </c>
      <c r="AC193" s="4"/>
      <c r="AD193" s="4">
        <v>15</v>
      </c>
      <c r="AE193" s="141"/>
      <c r="AF193" s="143"/>
      <c r="AG193" s="4"/>
      <c r="AH193" s="4"/>
      <c r="AI193" s="141"/>
      <c r="AJ193" s="143"/>
      <c r="AK193" s="4"/>
      <c r="AL193" s="4"/>
      <c r="AM193" s="141"/>
      <c r="AO193" s="34">
        <f t="shared" si="19"/>
        <v>2</v>
      </c>
    </row>
    <row r="194" spans="1:41" s="34" customFormat="1" ht="18" customHeight="1">
      <c r="A194" s="158" t="s">
        <v>23</v>
      </c>
      <c r="B194" s="197" t="s">
        <v>98</v>
      </c>
      <c r="C194" s="203"/>
      <c r="D194" s="204">
        <v>1</v>
      </c>
      <c r="E194" s="169">
        <v>1</v>
      </c>
      <c r="F194" s="131">
        <v>2</v>
      </c>
      <c r="G194" s="143">
        <f t="shared" si="17"/>
        <v>30</v>
      </c>
      <c r="H194" s="4">
        <f t="shared" si="20"/>
        <v>15</v>
      </c>
      <c r="I194" s="4">
        <f t="shared" si="18"/>
      </c>
      <c r="J194" s="4">
        <f t="shared" si="18"/>
        <v>15</v>
      </c>
      <c r="K194" s="141">
        <f t="shared" si="18"/>
      </c>
      <c r="L194" s="140"/>
      <c r="M194" s="4"/>
      <c r="N194" s="4"/>
      <c r="O194" s="141"/>
      <c r="P194" s="143"/>
      <c r="Q194" s="4"/>
      <c r="R194" s="4"/>
      <c r="S194" s="141"/>
      <c r="T194" s="143"/>
      <c r="U194" s="4"/>
      <c r="V194" s="4"/>
      <c r="W194" s="141"/>
      <c r="X194" s="143"/>
      <c r="Y194" s="4"/>
      <c r="Z194" s="4"/>
      <c r="AA194" s="141"/>
      <c r="AB194" s="143"/>
      <c r="AC194" s="4"/>
      <c r="AD194" s="4"/>
      <c r="AE194" s="141"/>
      <c r="AF194" s="143"/>
      <c r="AG194" s="4"/>
      <c r="AH194" s="4"/>
      <c r="AI194" s="141"/>
      <c r="AJ194" s="172">
        <v>15</v>
      </c>
      <c r="AK194" s="4"/>
      <c r="AL194" s="4">
        <v>15</v>
      </c>
      <c r="AM194" s="141"/>
      <c r="AO194" s="34">
        <f t="shared" si="19"/>
        <v>2</v>
      </c>
    </row>
    <row r="195" spans="1:41" s="34" customFormat="1" ht="18" customHeight="1">
      <c r="A195" s="139" t="s">
        <v>45</v>
      </c>
      <c r="B195" s="197" t="s">
        <v>99</v>
      </c>
      <c r="C195" s="203"/>
      <c r="D195" s="204"/>
      <c r="E195" s="169">
        <v>1</v>
      </c>
      <c r="F195" s="131">
        <v>1</v>
      </c>
      <c r="G195" s="143">
        <f t="shared" si="17"/>
        <v>15</v>
      </c>
      <c r="H195" s="4">
        <f t="shared" si="20"/>
        <v>15</v>
      </c>
      <c r="I195" s="4">
        <f t="shared" si="18"/>
      </c>
      <c r="J195" s="4">
        <f t="shared" si="18"/>
      </c>
      <c r="K195" s="141">
        <f t="shared" si="18"/>
      </c>
      <c r="L195" s="140"/>
      <c r="M195" s="4"/>
      <c r="N195" s="4"/>
      <c r="O195" s="141"/>
      <c r="P195" s="143"/>
      <c r="Q195" s="4"/>
      <c r="R195" s="4"/>
      <c r="S195" s="141"/>
      <c r="T195" s="143"/>
      <c r="U195" s="4"/>
      <c r="V195" s="4"/>
      <c r="W195" s="141"/>
      <c r="X195" s="143"/>
      <c r="Y195" s="4"/>
      <c r="Z195" s="4"/>
      <c r="AA195" s="141"/>
      <c r="AB195" s="143"/>
      <c r="AC195" s="4"/>
      <c r="AD195" s="4"/>
      <c r="AE195" s="141"/>
      <c r="AF195" s="143"/>
      <c r="AG195" s="4"/>
      <c r="AH195" s="4"/>
      <c r="AI195" s="141"/>
      <c r="AJ195" s="143">
        <v>15</v>
      </c>
      <c r="AK195" s="4"/>
      <c r="AL195" s="4"/>
      <c r="AM195" s="141"/>
      <c r="AO195" s="34">
        <f t="shared" si="19"/>
        <v>1</v>
      </c>
    </row>
    <row r="196" spans="1:41" s="34" customFormat="1" ht="18" customHeight="1">
      <c r="A196" s="158" t="s">
        <v>46</v>
      </c>
      <c r="B196" s="197" t="s">
        <v>197</v>
      </c>
      <c r="C196" s="205"/>
      <c r="D196" s="206"/>
      <c r="E196" s="147">
        <v>4</v>
      </c>
      <c r="F196" s="131">
        <v>4</v>
      </c>
      <c r="G196" s="143">
        <f t="shared" si="17"/>
        <v>60</v>
      </c>
      <c r="H196" s="4">
        <f t="shared" si="20"/>
        <v>30</v>
      </c>
      <c r="I196" s="4">
        <f t="shared" si="18"/>
      </c>
      <c r="J196" s="4">
        <f t="shared" si="18"/>
        <v>15</v>
      </c>
      <c r="K196" s="141">
        <f t="shared" si="18"/>
        <v>15</v>
      </c>
      <c r="L196" s="140"/>
      <c r="M196" s="4"/>
      <c r="N196" s="4"/>
      <c r="O196" s="141"/>
      <c r="P196" s="143"/>
      <c r="Q196" s="4"/>
      <c r="R196" s="4"/>
      <c r="S196" s="141"/>
      <c r="T196" s="143"/>
      <c r="U196" s="4"/>
      <c r="V196" s="4"/>
      <c r="W196" s="141"/>
      <c r="X196" s="143"/>
      <c r="Y196" s="4"/>
      <c r="Z196" s="4"/>
      <c r="AA196" s="141"/>
      <c r="AB196" s="143"/>
      <c r="AC196" s="4"/>
      <c r="AD196" s="4"/>
      <c r="AE196" s="141"/>
      <c r="AF196" s="143">
        <v>15</v>
      </c>
      <c r="AG196" s="4"/>
      <c r="AH196" s="4">
        <v>15</v>
      </c>
      <c r="AI196" s="141"/>
      <c r="AJ196" s="143">
        <v>15</v>
      </c>
      <c r="AK196" s="4"/>
      <c r="AL196" s="4"/>
      <c r="AM196" s="141">
        <v>15</v>
      </c>
      <c r="AO196" s="34">
        <f t="shared" si="19"/>
        <v>4</v>
      </c>
    </row>
    <row r="197" spans="1:41" s="34" customFormat="1" ht="18" customHeight="1">
      <c r="A197" s="139" t="s">
        <v>47</v>
      </c>
      <c r="B197" s="222" t="s">
        <v>227</v>
      </c>
      <c r="C197" s="149"/>
      <c r="D197" s="144"/>
      <c r="E197" s="147">
        <v>2</v>
      </c>
      <c r="F197" s="131">
        <v>2</v>
      </c>
      <c r="G197" s="143">
        <f t="shared" si="17"/>
        <v>30</v>
      </c>
      <c r="H197" s="4">
        <f t="shared" si="20"/>
        <v>15</v>
      </c>
      <c r="I197" s="4">
        <f t="shared" si="18"/>
        <v>15</v>
      </c>
      <c r="J197" s="4">
        <f t="shared" si="18"/>
      </c>
      <c r="K197" s="141">
        <f t="shared" si="18"/>
      </c>
      <c r="L197" s="140"/>
      <c r="M197" s="4"/>
      <c r="N197" s="4"/>
      <c r="O197" s="141"/>
      <c r="P197" s="143"/>
      <c r="Q197" s="4"/>
      <c r="R197" s="4"/>
      <c r="S197" s="141"/>
      <c r="T197" s="143"/>
      <c r="U197" s="4"/>
      <c r="V197" s="4"/>
      <c r="W197" s="141"/>
      <c r="X197" s="143"/>
      <c r="Y197" s="4"/>
      <c r="Z197" s="4"/>
      <c r="AA197" s="141"/>
      <c r="AB197" s="143"/>
      <c r="AC197" s="4"/>
      <c r="AD197" s="4"/>
      <c r="AE197" s="141"/>
      <c r="AF197" s="143"/>
      <c r="AG197" s="4"/>
      <c r="AH197" s="4"/>
      <c r="AI197" s="141"/>
      <c r="AJ197" s="143">
        <v>15</v>
      </c>
      <c r="AK197" s="4">
        <v>15</v>
      </c>
      <c r="AL197" s="143"/>
      <c r="AM197" s="141"/>
      <c r="AO197" s="34">
        <f t="shared" si="19"/>
        <v>2</v>
      </c>
    </row>
    <row r="198" spans="1:41" s="34" customFormat="1" ht="18" customHeight="1">
      <c r="A198" s="158" t="s">
        <v>48</v>
      </c>
      <c r="B198" s="197" t="s">
        <v>100</v>
      </c>
      <c r="C198" s="207"/>
      <c r="D198" s="144"/>
      <c r="E198" s="147">
        <v>2</v>
      </c>
      <c r="F198" s="131">
        <v>2</v>
      </c>
      <c r="G198" s="143">
        <f t="shared" si="17"/>
        <v>30</v>
      </c>
      <c r="H198" s="4">
        <f t="shared" si="20"/>
        <v>15</v>
      </c>
      <c r="I198" s="4">
        <f t="shared" si="18"/>
      </c>
      <c r="J198" s="4">
        <f t="shared" si="18"/>
      </c>
      <c r="K198" s="141">
        <f t="shared" si="18"/>
        <v>15</v>
      </c>
      <c r="L198" s="140"/>
      <c r="M198" s="4"/>
      <c r="N198" s="4"/>
      <c r="O198" s="141"/>
      <c r="P198" s="143"/>
      <c r="Q198" s="4"/>
      <c r="R198" s="4"/>
      <c r="S198" s="141"/>
      <c r="T198" s="143"/>
      <c r="U198" s="4"/>
      <c r="V198" s="4"/>
      <c r="W198" s="141"/>
      <c r="X198" s="143"/>
      <c r="Y198" s="4"/>
      <c r="Z198" s="4"/>
      <c r="AA198" s="141"/>
      <c r="AB198" s="143"/>
      <c r="AC198" s="4"/>
      <c r="AD198" s="4"/>
      <c r="AE198" s="141"/>
      <c r="AF198" s="143">
        <v>15</v>
      </c>
      <c r="AG198" s="4"/>
      <c r="AH198" s="4"/>
      <c r="AI198" s="141">
        <v>15</v>
      </c>
      <c r="AJ198" s="143"/>
      <c r="AK198" s="4"/>
      <c r="AL198" s="4"/>
      <c r="AM198" s="141"/>
      <c r="AO198" s="34">
        <f t="shared" si="19"/>
        <v>2</v>
      </c>
    </row>
    <row r="199" spans="1:41" s="34" customFormat="1" ht="18" customHeight="1">
      <c r="A199" s="158">
        <v>10</v>
      </c>
      <c r="B199" s="208" t="s">
        <v>200</v>
      </c>
      <c r="C199" s="209"/>
      <c r="D199" s="144"/>
      <c r="E199" s="147">
        <v>2</v>
      </c>
      <c r="F199" s="131">
        <v>3</v>
      </c>
      <c r="G199" s="143">
        <f>SUM(H199:K199)</f>
        <v>45</v>
      </c>
      <c r="H199" s="4">
        <f t="shared" si="20"/>
        <v>30</v>
      </c>
      <c r="I199" s="4">
        <f t="shared" si="18"/>
      </c>
      <c r="J199" s="4">
        <f t="shared" si="18"/>
      </c>
      <c r="K199" s="141">
        <f t="shared" si="18"/>
        <v>15</v>
      </c>
      <c r="L199" s="140"/>
      <c r="M199" s="4"/>
      <c r="N199" s="4"/>
      <c r="O199" s="141"/>
      <c r="P199" s="143"/>
      <c r="Q199" s="4"/>
      <c r="R199" s="4"/>
      <c r="S199" s="141"/>
      <c r="T199" s="143"/>
      <c r="U199" s="4"/>
      <c r="V199" s="4"/>
      <c r="W199" s="141"/>
      <c r="X199" s="143"/>
      <c r="Y199" s="4"/>
      <c r="Z199" s="4"/>
      <c r="AA199" s="141"/>
      <c r="AB199" s="143"/>
      <c r="AC199" s="4"/>
      <c r="AD199" s="4"/>
      <c r="AE199" s="141"/>
      <c r="AF199" s="155">
        <v>30</v>
      </c>
      <c r="AG199" s="4"/>
      <c r="AH199" s="4"/>
      <c r="AI199" s="141">
        <v>15</v>
      </c>
      <c r="AJ199" s="143"/>
      <c r="AK199" s="4"/>
      <c r="AL199" s="4"/>
      <c r="AM199" s="141"/>
      <c r="AO199" s="34">
        <f t="shared" si="19"/>
        <v>3</v>
      </c>
    </row>
    <row r="200" spans="1:41" s="34" customFormat="1" ht="18" customHeight="1">
      <c r="A200" s="158" t="s">
        <v>75</v>
      </c>
      <c r="B200" s="208" t="s">
        <v>201</v>
      </c>
      <c r="C200" s="209"/>
      <c r="D200" s="144"/>
      <c r="E200" s="147">
        <v>3</v>
      </c>
      <c r="F200" s="131">
        <v>2</v>
      </c>
      <c r="G200" s="143">
        <f>SUM(H200:K200)</f>
        <v>30</v>
      </c>
      <c r="H200" s="4">
        <f t="shared" si="20"/>
        <v>10</v>
      </c>
      <c r="I200" s="4">
        <f t="shared" si="18"/>
        <v>10</v>
      </c>
      <c r="J200" s="4">
        <f t="shared" si="18"/>
        <v>10</v>
      </c>
      <c r="K200" s="141">
        <f t="shared" si="18"/>
      </c>
      <c r="L200" s="140"/>
      <c r="M200" s="4"/>
      <c r="N200" s="4"/>
      <c r="O200" s="141"/>
      <c r="P200" s="143"/>
      <c r="Q200" s="4"/>
      <c r="R200" s="4"/>
      <c r="S200" s="141"/>
      <c r="T200" s="143"/>
      <c r="U200" s="4"/>
      <c r="V200" s="4"/>
      <c r="W200" s="141"/>
      <c r="X200" s="143"/>
      <c r="Y200" s="4"/>
      <c r="Z200" s="4"/>
      <c r="AA200" s="141"/>
      <c r="AB200" s="143"/>
      <c r="AC200" s="4"/>
      <c r="AD200" s="4"/>
      <c r="AE200" s="141"/>
      <c r="AF200" s="143">
        <v>10</v>
      </c>
      <c r="AG200" s="4">
        <v>10</v>
      </c>
      <c r="AH200" s="4">
        <v>10</v>
      </c>
      <c r="AI200" s="141"/>
      <c r="AJ200" s="143"/>
      <c r="AK200" s="4"/>
      <c r="AL200" s="4"/>
      <c r="AM200" s="141"/>
      <c r="AO200" s="34">
        <f t="shared" si="19"/>
        <v>2</v>
      </c>
    </row>
    <row r="201" spans="1:41" s="177" customFormat="1" ht="18" customHeight="1">
      <c r="A201" s="210" t="s">
        <v>76</v>
      </c>
      <c r="B201" s="211" t="s">
        <v>202</v>
      </c>
      <c r="C201" s="212"/>
      <c r="D201" s="144"/>
      <c r="E201" s="147">
        <v>4</v>
      </c>
      <c r="F201" s="178">
        <v>4</v>
      </c>
      <c r="G201" s="155">
        <f>SUM(H201:K201)</f>
        <v>50</v>
      </c>
      <c r="H201" s="4">
        <f t="shared" si="20"/>
        <v>20</v>
      </c>
      <c r="I201" s="4">
        <f t="shared" si="18"/>
        <v>10</v>
      </c>
      <c r="J201" s="4">
        <f t="shared" si="18"/>
        <v>10</v>
      </c>
      <c r="K201" s="141">
        <f t="shared" si="18"/>
        <v>10</v>
      </c>
      <c r="L201" s="152"/>
      <c r="M201" s="5"/>
      <c r="N201" s="5"/>
      <c r="O201" s="154"/>
      <c r="P201" s="155"/>
      <c r="Q201" s="5"/>
      <c r="R201" s="5"/>
      <c r="S201" s="154"/>
      <c r="T201" s="155"/>
      <c r="U201" s="5"/>
      <c r="V201" s="5"/>
      <c r="W201" s="154"/>
      <c r="X201" s="155"/>
      <c r="Y201" s="5"/>
      <c r="Z201" s="5"/>
      <c r="AA201" s="154"/>
      <c r="AB201" s="155"/>
      <c r="AC201" s="5"/>
      <c r="AD201" s="5"/>
      <c r="AE201" s="154"/>
      <c r="AF201" s="155">
        <v>20</v>
      </c>
      <c r="AG201" s="5">
        <v>10</v>
      </c>
      <c r="AH201" s="5">
        <v>10</v>
      </c>
      <c r="AI201" s="154">
        <v>10</v>
      </c>
      <c r="AJ201" s="155"/>
      <c r="AK201" s="5"/>
      <c r="AL201" s="5"/>
      <c r="AM201" s="154"/>
      <c r="AO201" s="34">
        <f t="shared" si="19"/>
        <v>4</v>
      </c>
    </row>
    <row r="202" spans="1:41" s="177" customFormat="1" ht="18" customHeight="1">
      <c r="A202" s="210" t="s">
        <v>77</v>
      </c>
      <c r="B202" s="179" t="s">
        <v>208</v>
      </c>
      <c r="C202" s="212"/>
      <c r="D202" s="144"/>
      <c r="E202" s="147">
        <v>2</v>
      </c>
      <c r="F202" s="178">
        <v>2</v>
      </c>
      <c r="G202" s="155">
        <f>SUM(H202:K202)</f>
        <v>30</v>
      </c>
      <c r="H202" s="4">
        <f>IF(SUM(L202+P202+T202+X202+AB202+AF202+AJ202)=0,"",SUM(L202+P202+T202+X202+AB202+AF202+AJ202))</f>
        <v>15</v>
      </c>
      <c r="I202" s="4">
        <f>IF(SUM(M202+Q202+U202+Y202+AC202+AG202+AK202)=0,"",SUM(M202+Q202+U202+Y202+AC202+AG202+AK202))</f>
        <v>15</v>
      </c>
      <c r="J202" s="4">
        <f>IF(SUM(N202+R202+V202+Z202+AD202+AH202+AL202)=0,"",SUM(N202+R202+V202+Z202+AD202+AH202+AL202))</f>
      </c>
      <c r="K202" s="141">
        <f>IF(SUM(O202+S202+W202+AA202+AE202+AI202+AM202)=0,"",SUM(O202+S202+W202+AA202+AE202+AI202+AM202))</f>
      </c>
      <c r="L202" s="152"/>
      <c r="M202" s="5"/>
      <c r="N202" s="5"/>
      <c r="O202" s="154"/>
      <c r="P202" s="155"/>
      <c r="Q202" s="5"/>
      <c r="R202" s="5"/>
      <c r="S202" s="154"/>
      <c r="T202" s="155"/>
      <c r="U202" s="5"/>
      <c r="V202" s="5"/>
      <c r="W202" s="154"/>
      <c r="X202" s="155"/>
      <c r="Y202" s="5"/>
      <c r="Z202" s="5"/>
      <c r="AA202" s="154"/>
      <c r="AB202" s="155"/>
      <c r="AC202" s="5"/>
      <c r="AD202" s="5"/>
      <c r="AE202" s="154"/>
      <c r="AF202" s="155"/>
      <c r="AG202" s="5"/>
      <c r="AH202" s="5"/>
      <c r="AI202" s="154"/>
      <c r="AJ202" s="155">
        <v>15</v>
      </c>
      <c r="AK202" s="5">
        <v>15</v>
      </c>
      <c r="AL202" s="5"/>
      <c r="AM202" s="154"/>
      <c r="AO202" s="34">
        <f t="shared" si="19"/>
        <v>2</v>
      </c>
    </row>
    <row r="203" spans="1:44" s="34" customFormat="1" ht="18" customHeight="1">
      <c r="A203" s="210" t="s">
        <v>78</v>
      </c>
      <c r="B203" s="197" t="s">
        <v>83</v>
      </c>
      <c r="C203" s="203"/>
      <c r="D203" s="204"/>
      <c r="E203" s="169">
        <v>1</v>
      </c>
      <c r="F203" s="131">
        <v>2</v>
      </c>
      <c r="G203" s="143">
        <f>SUM(H203:K203)</f>
        <v>30</v>
      </c>
      <c r="H203" s="4">
        <f t="shared" si="20"/>
      </c>
      <c r="I203" s="4">
        <f t="shared" si="18"/>
      </c>
      <c r="J203" s="4">
        <f t="shared" si="18"/>
      </c>
      <c r="K203" s="141">
        <f t="shared" si="18"/>
        <v>30</v>
      </c>
      <c r="L203" s="140"/>
      <c r="M203" s="4"/>
      <c r="N203" s="4"/>
      <c r="O203" s="141"/>
      <c r="P203" s="143"/>
      <c r="Q203" s="4"/>
      <c r="R203" s="4"/>
      <c r="S203" s="141"/>
      <c r="T203" s="143"/>
      <c r="U203" s="4"/>
      <c r="V203" s="4"/>
      <c r="W203" s="141"/>
      <c r="X203" s="143"/>
      <c r="Y203" s="4"/>
      <c r="Z203" s="4"/>
      <c r="AA203" s="141"/>
      <c r="AB203" s="143"/>
      <c r="AC203" s="4"/>
      <c r="AD203" s="4"/>
      <c r="AE203" s="141"/>
      <c r="AF203" s="143"/>
      <c r="AG203" s="4"/>
      <c r="AH203" s="4"/>
      <c r="AI203" s="141"/>
      <c r="AJ203" s="143"/>
      <c r="AK203" s="4"/>
      <c r="AL203" s="4"/>
      <c r="AM203" s="141">
        <v>30</v>
      </c>
      <c r="AO203" s="34">
        <f t="shared" si="19"/>
        <v>2</v>
      </c>
      <c r="AR203" s="34">
        <f>2400/7</f>
        <v>342.85714285714283</v>
      </c>
    </row>
    <row r="204" spans="1:44" s="34" customFormat="1" ht="18" customHeight="1" thickBot="1">
      <c r="A204" s="210" t="s">
        <v>79</v>
      </c>
      <c r="B204" s="230" t="s">
        <v>184</v>
      </c>
      <c r="C204" s="203"/>
      <c r="D204" s="204"/>
      <c r="E204" s="169">
        <v>1</v>
      </c>
      <c r="F204" s="131">
        <v>15</v>
      </c>
      <c r="G204" s="143"/>
      <c r="H204" s="4"/>
      <c r="I204" s="4">
        <f>IF(SUM(M204+Q204+U204+Y204+AC204+AG204+AK204)=0,"",15*SUM(M204+Q204+U204+Y204+AC204+AG204+AK204))</f>
      </c>
      <c r="J204" s="4">
        <f>IF(SUM(N204+R204+V204+Z204+AD204+AH204+AL204)=0,"",15*SUM(N204+R204+V204+Z204+AD204+AH204+AL204))</f>
      </c>
      <c r="K204" s="4">
        <f>IF(SUM(O204+S204+W204+AA204+AE204+AI204+AM204)=0,"",15*SUM(O204+S204+W204+AA204+AE204+AI204+AM204))</f>
      </c>
      <c r="L204" s="140"/>
      <c r="M204" s="4"/>
      <c r="N204" s="4"/>
      <c r="O204" s="141"/>
      <c r="P204" s="143"/>
      <c r="Q204" s="4"/>
      <c r="R204" s="4"/>
      <c r="S204" s="141"/>
      <c r="T204" s="143"/>
      <c r="U204" s="4"/>
      <c r="V204" s="4"/>
      <c r="W204" s="141"/>
      <c r="X204" s="143"/>
      <c r="Y204" s="4"/>
      <c r="Z204" s="4"/>
      <c r="AA204" s="141"/>
      <c r="AB204" s="143"/>
      <c r="AC204" s="4"/>
      <c r="AD204" s="4"/>
      <c r="AE204" s="141"/>
      <c r="AF204" s="143"/>
      <c r="AG204" s="4"/>
      <c r="AH204" s="4"/>
      <c r="AI204" s="141"/>
      <c r="AJ204" s="538" t="s">
        <v>280</v>
      </c>
      <c r="AK204" s="539"/>
      <c r="AL204" s="539"/>
      <c r="AM204" s="540"/>
      <c r="AO204" s="34">
        <f t="shared" si="19"/>
        <v>15</v>
      </c>
      <c r="AR204" s="34">
        <f>2400/7</f>
        <v>342.85714285714283</v>
      </c>
    </row>
    <row r="205" spans="1:41" s="123" customFormat="1" ht="18" customHeight="1" thickTop="1">
      <c r="A205" s="383" t="s">
        <v>24</v>
      </c>
      <c r="B205" s="384"/>
      <c r="C205" s="385"/>
      <c r="D205" s="475">
        <f aca="true" t="shared" si="21" ref="D205:AM205">SUM(D190:D204)</f>
        <v>3</v>
      </c>
      <c r="E205" s="436">
        <f t="shared" si="21"/>
        <v>28</v>
      </c>
      <c r="F205" s="416">
        <f t="shared" si="21"/>
        <v>48</v>
      </c>
      <c r="G205" s="422">
        <f t="shared" si="21"/>
        <v>485</v>
      </c>
      <c r="H205" s="436">
        <f t="shared" si="21"/>
        <v>255</v>
      </c>
      <c r="I205" s="436">
        <f t="shared" si="21"/>
        <v>50</v>
      </c>
      <c r="J205" s="436">
        <f t="shared" si="21"/>
        <v>95</v>
      </c>
      <c r="K205" s="416">
        <f t="shared" si="21"/>
        <v>85</v>
      </c>
      <c r="L205" s="79">
        <f t="shared" si="21"/>
        <v>0</v>
      </c>
      <c r="M205" s="80">
        <f t="shared" si="21"/>
        <v>0</v>
      </c>
      <c r="N205" s="80">
        <f t="shared" si="21"/>
        <v>0</v>
      </c>
      <c r="O205" s="82">
        <f t="shared" si="21"/>
        <v>0</v>
      </c>
      <c r="P205" s="79">
        <f t="shared" si="21"/>
        <v>0</v>
      </c>
      <c r="Q205" s="80">
        <f t="shared" si="21"/>
        <v>0</v>
      </c>
      <c r="R205" s="80">
        <f t="shared" si="21"/>
        <v>0</v>
      </c>
      <c r="S205" s="82">
        <f t="shared" si="21"/>
        <v>0</v>
      </c>
      <c r="T205" s="79">
        <f t="shared" si="21"/>
        <v>0</v>
      </c>
      <c r="U205" s="80">
        <f t="shared" si="21"/>
        <v>0</v>
      </c>
      <c r="V205" s="80">
        <f t="shared" si="21"/>
        <v>0</v>
      </c>
      <c r="W205" s="82">
        <f t="shared" si="21"/>
        <v>0</v>
      </c>
      <c r="X205" s="79">
        <f t="shared" si="21"/>
        <v>0</v>
      </c>
      <c r="Y205" s="80">
        <f t="shared" si="21"/>
        <v>0</v>
      </c>
      <c r="Z205" s="80">
        <f t="shared" si="21"/>
        <v>0</v>
      </c>
      <c r="AA205" s="82">
        <f t="shared" si="21"/>
        <v>0</v>
      </c>
      <c r="AB205" s="79">
        <f t="shared" si="21"/>
        <v>45</v>
      </c>
      <c r="AC205" s="80">
        <f t="shared" si="21"/>
        <v>0</v>
      </c>
      <c r="AD205" s="80">
        <f t="shared" si="21"/>
        <v>15</v>
      </c>
      <c r="AE205" s="82">
        <f t="shared" si="21"/>
        <v>0</v>
      </c>
      <c r="AF205" s="79">
        <f t="shared" si="21"/>
        <v>105</v>
      </c>
      <c r="AG205" s="80">
        <f t="shared" si="21"/>
        <v>20</v>
      </c>
      <c r="AH205" s="80">
        <f t="shared" si="21"/>
        <v>65</v>
      </c>
      <c r="AI205" s="82">
        <f t="shared" si="21"/>
        <v>40</v>
      </c>
      <c r="AJ205" s="79">
        <f t="shared" si="21"/>
        <v>105</v>
      </c>
      <c r="AK205" s="80">
        <f t="shared" si="21"/>
        <v>30</v>
      </c>
      <c r="AL205" s="80">
        <f t="shared" si="21"/>
        <v>15</v>
      </c>
      <c r="AM205" s="82">
        <f t="shared" si="21"/>
        <v>45</v>
      </c>
      <c r="AO205" s="123">
        <f>SUM(AO190:AO204)</f>
        <v>48</v>
      </c>
    </row>
    <row r="206" spans="1:39" s="123" customFormat="1" ht="18" customHeight="1" thickBot="1">
      <c r="A206" s="386"/>
      <c r="B206" s="387"/>
      <c r="C206" s="388"/>
      <c r="D206" s="476"/>
      <c r="E206" s="470"/>
      <c r="F206" s="471"/>
      <c r="G206" s="423"/>
      <c r="H206" s="437"/>
      <c r="I206" s="437"/>
      <c r="J206" s="437"/>
      <c r="K206" s="417"/>
      <c r="L206" s="84"/>
      <c r="M206" s="85">
        <f>SUM(L205:O205)</f>
        <v>0</v>
      </c>
      <c r="N206" s="85"/>
      <c r="O206" s="86"/>
      <c r="P206" s="84"/>
      <c r="Q206" s="85">
        <f>SUM(P205:S205)</f>
        <v>0</v>
      </c>
      <c r="R206" s="85"/>
      <c r="S206" s="86"/>
      <c r="T206" s="411">
        <f>SUM(T205:W205)</f>
        <v>0</v>
      </c>
      <c r="U206" s="412"/>
      <c r="V206" s="412"/>
      <c r="W206" s="413"/>
      <c r="X206" s="411">
        <f>SUM(X205:AA205)</f>
        <v>0</v>
      </c>
      <c r="Y206" s="412"/>
      <c r="Z206" s="412"/>
      <c r="AA206" s="413"/>
      <c r="AB206" s="411">
        <f>SUM(AB205:AE205)</f>
        <v>60</v>
      </c>
      <c r="AC206" s="412"/>
      <c r="AD206" s="412"/>
      <c r="AE206" s="413"/>
      <c r="AF206" s="411">
        <f>SUM(AF205:AI205)</f>
        <v>230</v>
      </c>
      <c r="AG206" s="412"/>
      <c r="AH206" s="412"/>
      <c r="AI206" s="413"/>
      <c r="AJ206" s="411">
        <f>SUM(AJ205:AM205)</f>
        <v>195</v>
      </c>
      <c r="AK206" s="412"/>
      <c r="AL206" s="412"/>
      <c r="AM206" s="413"/>
    </row>
    <row r="207" spans="1:39" s="123" customFormat="1" ht="18" customHeight="1">
      <c r="A207" s="396" t="s">
        <v>60</v>
      </c>
      <c r="B207" s="397"/>
      <c r="C207" s="398"/>
      <c r="D207" s="428" t="s">
        <v>269</v>
      </c>
      <c r="E207" s="494" t="s">
        <v>12</v>
      </c>
      <c r="F207" s="414" t="s">
        <v>64</v>
      </c>
      <c r="G207" s="439" t="s">
        <v>10</v>
      </c>
      <c r="H207" s="426" t="s">
        <v>13</v>
      </c>
      <c r="I207" s="426" t="s">
        <v>14</v>
      </c>
      <c r="J207" s="426" t="s">
        <v>15</v>
      </c>
      <c r="K207" s="424" t="s">
        <v>58</v>
      </c>
      <c r="L207" s="489" t="s">
        <v>189</v>
      </c>
      <c r="M207" s="490"/>
      <c r="N207" s="490"/>
      <c r="O207" s="491"/>
      <c r="P207" s="489" t="s">
        <v>190</v>
      </c>
      <c r="Q207" s="490"/>
      <c r="R207" s="490"/>
      <c r="S207" s="491"/>
      <c r="T207" s="489" t="s">
        <v>191</v>
      </c>
      <c r="U207" s="490"/>
      <c r="V207" s="490"/>
      <c r="W207" s="491"/>
      <c r="X207" s="451" t="s">
        <v>192</v>
      </c>
      <c r="Y207" s="452"/>
      <c r="Z207" s="452"/>
      <c r="AA207" s="453"/>
      <c r="AB207" s="451" t="s">
        <v>193</v>
      </c>
      <c r="AC207" s="452"/>
      <c r="AD207" s="452"/>
      <c r="AE207" s="453"/>
      <c r="AF207" s="451" t="s">
        <v>194</v>
      </c>
      <c r="AG207" s="452"/>
      <c r="AH207" s="452"/>
      <c r="AI207" s="453"/>
      <c r="AJ207" s="451" t="s">
        <v>195</v>
      </c>
      <c r="AK207" s="452"/>
      <c r="AL207" s="452"/>
      <c r="AM207" s="453"/>
    </row>
    <row r="208" spans="1:39" s="123" customFormat="1" ht="18" customHeight="1">
      <c r="A208" s="396"/>
      <c r="B208" s="397"/>
      <c r="C208" s="398"/>
      <c r="D208" s="429"/>
      <c r="E208" s="494"/>
      <c r="F208" s="435"/>
      <c r="G208" s="439"/>
      <c r="H208" s="426"/>
      <c r="I208" s="426"/>
      <c r="J208" s="426"/>
      <c r="K208" s="424"/>
      <c r="L208" s="434" t="s">
        <v>13</v>
      </c>
      <c r="M208" s="457" t="s">
        <v>14</v>
      </c>
      <c r="N208" s="441" t="s">
        <v>16</v>
      </c>
      <c r="O208" s="414" t="s">
        <v>62</v>
      </c>
      <c r="P208" s="434" t="s">
        <v>13</v>
      </c>
      <c r="Q208" s="457" t="s">
        <v>14</v>
      </c>
      <c r="R208" s="441" t="s">
        <v>16</v>
      </c>
      <c r="S208" s="414" t="s">
        <v>62</v>
      </c>
      <c r="T208" s="434" t="s">
        <v>13</v>
      </c>
      <c r="U208" s="457" t="s">
        <v>14</v>
      </c>
      <c r="V208" s="441" t="s">
        <v>16</v>
      </c>
      <c r="W208" s="414" t="s">
        <v>62</v>
      </c>
      <c r="X208" s="434" t="s">
        <v>13</v>
      </c>
      <c r="Y208" s="457" t="s">
        <v>14</v>
      </c>
      <c r="Z208" s="441" t="s">
        <v>16</v>
      </c>
      <c r="AA208" s="414" t="s">
        <v>62</v>
      </c>
      <c r="AB208" s="434" t="s">
        <v>13</v>
      </c>
      <c r="AC208" s="457" t="s">
        <v>14</v>
      </c>
      <c r="AD208" s="441" t="s">
        <v>16</v>
      </c>
      <c r="AE208" s="414" t="s">
        <v>62</v>
      </c>
      <c r="AF208" s="434" t="s">
        <v>13</v>
      </c>
      <c r="AG208" s="457" t="s">
        <v>14</v>
      </c>
      <c r="AH208" s="441" t="s">
        <v>16</v>
      </c>
      <c r="AI208" s="414" t="s">
        <v>62</v>
      </c>
      <c r="AJ208" s="434" t="s">
        <v>13</v>
      </c>
      <c r="AK208" s="457" t="s">
        <v>14</v>
      </c>
      <c r="AL208" s="441" t="s">
        <v>16</v>
      </c>
      <c r="AM208" s="414" t="s">
        <v>62</v>
      </c>
    </row>
    <row r="209" spans="1:39" s="123" customFormat="1" ht="18" customHeight="1" thickBot="1">
      <c r="A209" s="396"/>
      <c r="B209" s="397"/>
      <c r="C209" s="398"/>
      <c r="D209" s="430"/>
      <c r="E209" s="442"/>
      <c r="F209" s="415"/>
      <c r="G209" s="440"/>
      <c r="H209" s="427"/>
      <c r="I209" s="427"/>
      <c r="J209" s="427"/>
      <c r="K209" s="425"/>
      <c r="L209" s="423"/>
      <c r="M209" s="437"/>
      <c r="N209" s="442"/>
      <c r="O209" s="415"/>
      <c r="P209" s="423"/>
      <c r="Q209" s="437"/>
      <c r="R209" s="442"/>
      <c r="S209" s="415"/>
      <c r="T209" s="423"/>
      <c r="U209" s="437"/>
      <c r="V209" s="442"/>
      <c r="W209" s="415"/>
      <c r="X209" s="423"/>
      <c r="Y209" s="437"/>
      <c r="Z209" s="442"/>
      <c r="AA209" s="415"/>
      <c r="AB209" s="423"/>
      <c r="AC209" s="437"/>
      <c r="AD209" s="442"/>
      <c r="AE209" s="415"/>
      <c r="AF209" s="423"/>
      <c r="AG209" s="437"/>
      <c r="AH209" s="442"/>
      <c r="AI209" s="415"/>
      <c r="AJ209" s="423"/>
      <c r="AK209" s="437"/>
      <c r="AL209" s="442"/>
      <c r="AM209" s="415"/>
    </row>
    <row r="210" spans="1:41" s="123" customFormat="1" ht="18" customHeight="1">
      <c r="A210" s="396"/>
      <c r="B210" s="397"/>
      <c r="C210" s="398"/>
      <c r="D210" s="502">
        <f aca="true" t="shared" si="22" ref="D210:K210">SUM(D27+D78+D205+D149)</f>
        <v>15</v>
      </c>
      <c r="E210" s="473">
        <f t="shared" si="22"/>
        <v>125</v>
      </c>
      <c r="F210" s="487">
        <f t="shared" si="22"/>
        <v>210</v>
      </c>
      <c r="G210" s="504">
        <f t="shared" si="22"/>
        <v>2500</v>
      </c>
      <c r="H210" s="473">
        <f t="shared" si="22"/>
        <v>1155</v>
      </c>
      <c r="I210" s="473">
        <f t="shared" si="22"/>
        <v>400</v>
      </c>
      <c r="J210" s="473">
        <f t="shared" si="22"/>
        <v>705</v>
      </c>
      <c r="K210" s="492">
        <f t="shared" si="22"/>
        <v>240</v>
      </c>
      <c r="L210" s="87">
        <f aca="true" t="shared" si="23" ref="L210:AM210">SUM(L27+L149+L205+L78)</f>
        <v>210</v>
      </c>
      <c r="M210" s="88">
        <f t="shared" si="23"/>
        <v>60</v>
      </c>
      <c r="N210" s="88">
        <f t="shared" si="23"/>
        <v>60</v>
      </c>
      <c r="O210" s="89">
        <f t="shared" si="23"/>
        <v>20</v>
      </c>
      <c r="P210" s="87">
        <f t="shared" si="23"/>
        <v>155</v>
      </c>
      <c r="Q210" s="88">
        <f t="shared" si="23"/>
        <v>95</v>
      </c>
      <c r="R210" s="88">
        <f t="shared" si="23"/>
        <v>105</v>
      </c>
      <c r="S210" s="90">
        <f t="shared" si="23"/>
        <v>15</v>
      </c>
      <c r="T210" s="91">
        <f t="shared" si="23"/>
        <v>140</v>
      </c>
      <c r="U210" s="88">
        <f t="shared" si="23"/>
        <v>75</v>
      </c>
      <c r="V210" s="88">
        <f t="shared" si="23"/>
        <v>125</v>
      </c>
      <c r="W210" s="89">
        <f t="shared" si="23"/>
        <v>0</v>
      </c>
      <c r="X210" s="87">
        <f t="shared" si="23"/>
        <v>150</v>
      </c>
      <c r="Y210" s="88">
        <f t="shared" si="23"/>
        <v>55</v>
      </c>
      <c r="Z210" s="88">
        <f t="shared" si="23"/>
        <v>115</v>
      </c>
      <c r="AA210" s="90">
        <f t="shared" si="23"/>
        <v>60</v>
      </c>
      <c r="AB210" s="91">
        <f t="shared" si="23"/>
        <v>190</v>
      </c>
      <c r="AC210" s="88">
        <f t="shared" si="23"/>
        <v>55</v>
      </c>
      <c r="AD210" s="88">
        <f t="shared" si="23"/>
        <v>155</v>
      </c>
      <c r="AE210" s="89">
        <f t="shared" si="23"/>
        <v>15</v>
      </c>
      <c r="AF210" s="87">
        <f t="shared" si="23"/>
        <v>175</v>
      </c>
      <c r="AG210" s="88">
        <f t="shared" si="23"/>
        <v>30</v>
      </c>
      <c r="AH210" s="88">
        <f t="shared" si="23"/>
        <v>130</v>
      </c>
      <c r="AI210" s="90">
        <f t="shared" si="23"/>
        <v>85</v>
      </c>
      <c r="AJ210" s="87">
        <f t="shared" si="23"/>
        <v>135</v>
      </c>
      <c r="AK210" s="88">
        <f t="shared" si="23"/>
        <v>30</v>
      </c>
      <c r="AL210" s="88">
        <f t="shared" si="23"/>
        <v>15</v>
      </c>
      <c r="AM210" s="90">
        <f t="shared" si="23"/>
        <v>45</v>
      </c>
      <c r="AO210" s="123" t="s">
        <v>65</v>
      </c>
    </row>
    <row r="211" spans="1:41" s="123" customFormat="1" ht="18" customHeight="1" thickBot="1">
      <c r="A211" s="396"/>
      <c r="B211" s="397"/>
      <c r="C211" s="398"/>
      <c r="D211" s="503"/>
      <c r="E211" s="421"/>
      <c r="F211" s="534"/>
      <c r="G211" s="505"/>
      <c r="H211" s="421"/>
      <c r="I211" s="421"/>
      <c r="J211" s="421"/>
      <c r="K211" s="493"/>
      <c r="L211" s="431">
        <f>SUM(L210:O210)</f>
        <v>350</v>
      </c>
      <c r="M211" s="432"/>
      <c r="N211" s="432"/>
      <c r="O211" s="432"/>
      <c r="P211" s="431">
        <f>SUM(P210:S210)</f>
        <v>370</v>
      </c>
      <c r="Q211" s="432"/>
      <c r="R211" s="432"/>
      <c r="S211" s="432"/>
      <c r="T211" s="431">
        <f>SUM(T210:W210)</f>
        <v>340</v>
      </c>
      <c r="U211" s="432"/>
      <c r="V211" s="432"/>
      <c r="W211" s="432"/>
      <c r="X211" s="431">
        <f>SUM(X210:AA210)</f>
        <v>380</v>
      </c>
      <c r="Y211" s="432"/>
      <c r="Z211" s="432"/>
      <c r="AA211" s="432"/>
      <c r="AB211" s="431">
        <f>SUM(AB210:AE210)</f>
        <v>415</v>
      </c>
      <c r="AC211" s="432"/>
      <c r="AD211" s="432"/>
      <c r="AE211" s="432"/>
      <c r="AF211" s="431">
        <f>SUM(AF210:AI210)</f>
        <v>420</v>
      </c>
      <c r="AG211" s="432"/>
      <c r="AH211" s="432"/>
      <c r="AI211" s="432"/>
      <c r="AJ211" s="431">
        <f>SUM(AJ210:AM210)</f>
        <v>225</v>
      </c>
      <c r="AK211" s="432"/>
      <c r="AL211" s="432"/>
      <c r="AM211" s="433"/>
      <c r="AO211" s="123">
        <f>SUM(L211:AM211)</f>
        <v>2500</v>
      </c>
    </row>
    <row r="212" spans="1:41" s="123" customFormat="1" ht="18" customHeight="1">
      <c r="A212" s="396"/>
      <c r="B212" s="397"/>
      <c r="C212" s="398"/>
      <c r="D212" s="495" t="s">
        <v>26</v>
      </c>
      <c r="E212" s="496"/>
      <c r="F212" s="497"/>
      <c r="G212" s="472" t="s">
        <v>27</v>
      </c>
      <c r="H212" s="452"/>
      <c r="I212" s="452"/>
      <c r="J212" s="452"/>
      <c r="K212" s="453"/>
      <c r="L212" s="477">
        <v>3</v>
      </c>
      <c r="M212" s="478"/>
      <c r="N212" s="478"/>
      <c r="O212" s="479"/>
      <c r="P212" s="477">
        <v>3</v>
      </c>
      <c r="Q212" s="478"/>
      <c r="R212" s="478"/>
      <c r="S212" s="479"/>
      <c r="T212" s="477">
        <v>1</v>
      </c>
      <c r="U212" s="478"/>
      <c r="V212" s="478"/>
      <c r="W212" s="479"/>
      <c r="X212" s="477">
        <v>3</v>
      </c>
      <c r="Y212" s="478"/>
      <c r="Z212" s="478"/>
      <c r="AA212" s="479"/>
      <c r="AB212" s="477">
        <v>1</v>
      </c>
      <c r="AC212" s="478"/>
      <c r="AD212" s="478"/>
      <c r="AE212" s="479"/>
      <c r="AF212" s="477">
        <v>2</v>
      </c>
      <c r="AG212" s="478"/>
      <c r="AH212" s="478"/>
      <c r="AI212" s="479"/>
      <c r="AJ212" s="477">
        <v>2</v>
      </c>
      <c r="AK212" s="478"/>
      <c r="AL212" s="478"/>
      <c r="AM212" s="479"/>
      <c r="AO212" s="123">
        <f>SUM(L212:AM212)</f>
        <v>15</v>
      </c>
    </row>
    <row r="213" spans="1:41" s="123" customFormat="1" ht="18" customHeight="1">
      <c r="A213" s="396"/>
      <c r="B213" s="397"/>
      <c r="C213" s="398"/>
      <c r="D213" s="498"/>
      <c r="E213" s="397"/>
      <c r="F213" s="499"/>
      <c r="G213" s="481" t="s">
        <v>28</v>
      </c>
      <c r="H213" s="482"/>
      <c r="I213" s="482"/>
      <c r="J213" s="482"/>
      <c r="K213" s="483"/>
      <c r="L213" s="466">
        <v>14</v>
      </c>
      <c r="M213" s="467"/>
      <c r="N213" s="467"/>
      <c r="O213" s="468"/>
      <c r="P213" s="466">
        <v>17</v>
      </c>
      <c r="Q213" s="467"/>
      <c r="R213" s="467"/>
      <c r="S213" s="468"/>
      <c r="T213" s="466">
        <v>19</v>
      </c>
      <c r="U213" s="467"/>
      <c r="V213" s="467"/>
      <c r="W213" s="468"/>
      <c r="X213" s="466">
        <v>18</v>
      </c>
      <c r="Y213" s="467"/>
      <c r="Z213" s="467"/>
      <c r="AA213" s="468"/>
      <c r="AB213" s="466">
        <v>22</v>
      </c>
      <c r="AC213" s="467"/>
      <c r="AD213" s="467"/>
      <c r="AE213" s="468"/>
      <c r="AF213" s="466">
        <v>23</v>
      </c>
      <c r="AG213" s="467"/>
      <c r="AH213" s="467"/>
      <c r="AI213" s="468"/>
      <c r="AJ213" s="466">
        <v>12</v>
      </c>
      <c r="AK213" s="467"/>
      <c r="AL213" s="467"/>
      <c r="AM213" s="468"/>
      <c r="AO213" s="123">
        <f>SUM(L213:AM213)</f>
        <v>125</v>
      </c>
    </row>
    <row r="214" spans="1:41" s="123" customFormat="1" ht="18" customHeight="1" thickBot="1">
      <c r="A214" s="396"/>
      <c r="B214" s="397"/>
      <c r="C214" s="398"/>
      <c r="D214" s="500"/>
      <c r="E214" s="432"/>
      <c r="F214" s="501"/>
      <c r="G214" s="481" t="s">
        <v>64</v>
      </c>
      <c r="H214" s="482"/>
      <c r="I214" s="482"/>
      <c r="J214" s="482"/>
      <c r="K214" s="483"/>
      <c r="L214" s="480">
        <v>30</v>
      </c>
      <c r="M214" s="480"/>
      <c r="N214" s="480"/>
      <c r="O214" s="480"/>
      <c r="P214" s="480">
        <v>30</v>
      </c>
      <c r="Q214" s="480"/>
      <c r="R214" s="480"/>
      <c r="S214" s="480"/>
      <c r="T214" s="480">
        <v>30</v>
      </c>
      <c r="U214" s="480"/>
      <c r="V214" s="480"/>
      <c r="W214" s="480"/>
      <c r="X214" s="480">
        <v>30</v>
      </c>
      <c r="Y214" s="480"/>
      <c r="Z214" s="480"/>
      <c r="AA214" s="480"/>
      <c r="AB214" s="480">
        <v>30</v>
      </c>
      <c r="AC214" s="480"/>
      <c r="AD214" s="480"/>
      <c r="AE214" s="480"/>
      <c r="AF214" s="480">
        <v>30</v>
      </c>
      <c r="AG214" s="480"/>
      <c r="AH214" s="480"/>
      <c r="AI214" s="480"/>
      <c r="AJ214" s="480">
        <v>30</v>
      </c>
      <c r="AK214" s="480"/>
      <c r="AL214" s="480"/>
      <c r="AM214" s="480"/>
      <c r="AO214" s="123">
        <f>SUM(L214:AM214)</f>
        <v>210</v>
      </c>
    </row>
    <row r="215" spans="1:39" ht="18" customHeight="1">
      <c r="A215" s="92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4"/>
      <c r="V215" s="93"/>
      <c r="W215" s="93"/>
      <c r="X215" s="93"/>
      <c r="Y215" s="93"/>
      <c r="Z215" s="94"/>
      <c r="AA215" s="95"/>
      <c r="AB215" s="96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8"/>
    </row>
    <row r="216" spans="1:39" ht="18" customHeight="1">
      <c r="A216" s="8" t="s">
        <v>61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20"/>
      <c r="AB216" s="99"/>
      <c r="AC216" s="100" t="s">
        <v>231</v>
      </c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1"/>
    </row>
    <row r="217" spans="1:39" ht="18" customHeight="1">
      <c r="A217" s="102"/>
      <c r="B217" s="103" t="s">
        <v>19</v>
      </c>
      <c r="C217" s="229" t="s">
        <v>198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04"/>
      <c r="U217" s="104"/>
      <c r="V217" s="104"/>
      <c r="W217" s="104"/>
      <c r="X217" s="14"/>
      <c r="Y217" s="14"/>
      <c r="Z217" s="14"/>
      <c r="AA217" s="20"/>
      <c r="AB217" s="99"/>
      <c r="AC217" s="100"/>
      <c r="AD217" s="105"/>
      <c r="AE217" s="105"/>
      <c r="AF217" s="100"/>
      <c r="AG217" s="100"/>
      <c r="AH217" s="100"/>
      <c r="AI217" s="100"/>
      <c r="AJ217" s="100"/>
      <c r="AK217" s="106"/>
      <c r="AL217" s="106"/>
      <c r="AM217" s="107"/>
    </row>
    <row r="218" spans="1:39" ht="18" customHeight="1">
      <c r="A218" s="102"/>
      <c r="C218" s="229" t="s">
        <v>199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09"/>
      <c r="U218" s="13"/>
      <c r="V218" s="109"/>
      <c r="W218" s="109"/>
      <c r="X218" s="14"/>
      <c r="Y218" s="14"/>
      <c r="Z218" s="14"/>
      <c r="AA218" s="20"/>
      <c r="AB218" s="99"/>
      <c r="AC218" s="110" t="s">
        <v>29</v>
      </c>
      <c r="AD218" s="111"/>
      <c r="AE218" s="111"/>
      <c r="AF218" s="112"/>
      <c r="AG218" s="111"/>
      <c r="AH218" s="100"/>
      <c r="AI218" s="100"/>
      <c r="AJ218" s="111"/>
      <c r="AK218" s="111"/>
      <c r="AL218" s="111"/>
      <c r="AM218" s="101"/>
    </row>
    <row r="219" spans="1:39" ht="18" customHeight="1">
      <c r="A219" s="102"/>
      <c r="B219" s="103" t="s">
        <v>20</v>
      </c>
      <c r="C219" s="108" t="s">
        <v>214</v>
      </c>
      <c r="D219" s="34"/>
      <c r="E219" s="34"/>
      <c r="F219" s="3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4"/>
      <c r="R219" s="14"/>
      <c r="S219" s="14"/>
      <c r="T219" s="104"/>
      <c r="U219" s="104"/>
      <c r="V219" s="104"/>
      <c r="W219" s="104"/>
      <c r="X219" s="14"/>
      <c r="Y219" s="14"/>
      <c r="Z219" s="14"/>
      <c r="AA219" s="20"/>
      <c r="AB219" s="99"/>
      <c r="AC219" s="112" t="s">
        <v>30</v>
      </c>
      <c r="AD219" s="112" t="s">
        <v>31</v>
      </c>
      <c r="AE219" s="100"/>
      <c r="AF219" s="105"/>
      <c r="AG219" s="100"/>
      <c r="AH219" s="100"/>
      <c r="AI219" s="100"/>
      <c r="AJ219" s="100"/>
      <c r="AK219" s="100"/>
      <c r="AL219" s="100"/>
      <c r="AM219" s="115"/>
    </row>
    <row r="220" spans="1:39" ht="18" customHeight="1">
      <c r="A220" s="102"/>
      <c r="B220" s="114" t="s">
        <v>21</v>
      </c>
      <c r="C220" s="1" t="s">
        <v>271</v>
      </c>
      <c r="D220" s="104"/>
      <c r="E220" s="104"/>
      <c r="F220" s="104"/>
      <c r="G220" s="34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4"/>
      <c r="Y220" s="14"/>
      <c r="Z220" s="14"/>
      <c r="AA220" s="20"/>
      <c r="AB220" s="99"/>
      <c r="AC220" s="111" t="s">
        <v>32</v>
      </c>
      <c r="AD220" s="111" t="s">
        <v>33</v>
      </c>
      <c r="AE220" s="119"/>
      <c r="AF220" s="119"/>
      <c r="AG220" s="100"/>
      <c r="AH220" s="100"/>
      <c r="AI220" s="100"/>
      <c r="AJ220" s="100"/>
      <c r="AK220" s="100"/>
      <c r="AL220" s="100"/>
      <c r="AM220" s="101"/>
    </row>
    <row r="221" spans="1:39" ht="18" customHeight="1">
      <c r="A221" s="102"/>
      <c r="B221" s="116" t="s">
        <v>22</v>
      </c>
      <c r="C221" s="308" t="s">
        <v>282</v>
      </c>
      <c r="D221" s="34"/>
      <c r="E221" s="34"/>
      <c r="F221" s="34"/>
      <c r="G221" s="34"/>
      <c r="H221" s="34"/>
      <c r="I221" s="34"/>
      <c r="J221" s="34"/>
      <c r="K221" s="120"/>
      <c r="L221" s="34"/>
      <c r="M221" s="34"/>
      <c r="N221" s="34"/>
      <c r="O221" s="34"/>
      <c r="P221" s="34"/>
      <c r="Q221" s="34"/>
      <c r="R221" s="34"/>
      <c r="S221" s="34"/>
      <c r="T221" s="34"/>
      <c r="U221" s="14"/>
      <c r="V221" s="14"/>
      <c r="W221" s="14"/>
      <c r="X221" s="14"/>
      <c r="Y221" s="14"/>
      <c r="Z221" s="14"/>
      <c r="AA221" s="20"/>
      <c r="AB221" s="99"/>
      <c r="AC221" s="112" t="s">
        <v>15</v>
      </c>
      <c r="AD221" s="121" t="s">
        <v>34</v>
      </c>
      <c r="AE221" s="100"/>
      <c r="AF221" s="100"/>
      <c r="AG221" s="100"/>
      <c r="AH221" s="100"/>
      <c r="AI221" s="100"/>
      <c r="AJ221" s="100"/>
      <c r="AK221" s="100"/>
      <c r="AL221" s="100"/>
      <c r="AM221" s="101"/>
    </row>
    <row r="222" spans="1:39" ht="18" customHeight="1">
      <c r="A222" s="102"/>
      <c r="B222" s="116" t="s">
        <v>23</v>
      </c>
      <c r="C222" s="117" t="s">
        <v>270</v>
      </c>
      <c r="D222" s="34"/>
      <c r="E222" s="34"/>
      <c r="F222" s="34"/>
      <c r="G222" s="3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20"/>
      <c r="AB222" s="99"/>
      <c r="AC222" s="112" t="s">
        <v>35</v>
      </c>
      <c r="AD222" s="112" t="s">
        <v>36</v>
      </c>
      <c r="AE222" s="100"/>
      <c r="AF222" s="100"/>
      <c r="AG222" s="100"/>
      <c r="AH222" s="100"/>
      <c r="AI222" s="100"/>
      <c r="AJ222" s="100"/>
      <c r="AK222" s="100"/>
      <c r="AL222" s="100"/>
      <c r="AM222" s="101"/>
    </row>
    <row r="223" spans="1:39" ht="18" customHeight="1">
      <c r="A223" s="102"/>
      <c r="B223" s="116" t="s">
        <v>45</v>
      </c>
      <c r="C223" s="1" t="s">
        <v>266</v>
      </c>
      <c r="D223" s="34"/>
      <c r="E223" s="34"/>
      <c r="F223" s="3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04"/>
      <c r="U223" s="104"/>
      <c r="V223" s="104"/>
      <c r="W223" s="104"/>
      <c r="X223" s="14"/>
      <c r="Y223" s="14"/>
      <c r="Z223" s="14"/>
      <c r="AA223" s="20"/>
      <c r="AB223" s="99"/>
      <c r="AC223" s="112" t="s">
        <v>37</v>
      </c>
      <c r="AD223" s="112" t="s">
        <v>38</v>
      </c>
      <c r="AE223" s="100"/>
      <c r="AF223" s="105"/>
      <c r="AG223" s="100"/>
      <c r="AH223" s="100"/>
      <c r="AI223" s="100"/>
      <c r="AJ223" s="100"/>
      <c r="AK223" s="100"/>
      <c r="AL223" s="100"/>
      <c r="AM223" s="101"/>
    </row>
    <row r="224" spans="1:39" ht="18" customHeight="1">
      <c r="A224" s="102"/>
      <c r="B224" s="116" t="s">
        <v>46</v>
      </c>
      <c r="C224" s="1" t="s">
        <v>265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04"/>
      <c r="U224" s="104"/>
      <c r="V224" s="104"/>
      <c r="W224" s="104"/>
      <c r="X224" s="14"/>
      <c r="Y224" s="14"/>
      <c r="Z224" s="14"/>
      <c r="AA224" s="20"/>
      <c r="AB224" s="99"/>
      <c r="AC224" s="111" t="s">
        <v>39</v>
      </c>
      <c r="AD224" s="111" t="s">
        <v>40</v>
      </c>
      <c r="AE224" s="100"/>
      <c r="AF224" s="105"/>
      <c r="AG224" s="100"/>
      <c r="AH224" s="100"/>
      <c r="AI224" s="100"/>
      <c r="AJ224" s="100"/>
      <c r="AK224" s="100"/>
      <c r="AL224" s="100"/>
      <c r="AM224" s="101"/>
    </row>
    <row r="225" spans="1:39" ht="18" customHeight="1">
      <c r="A225" s="102"/>
      <c r="B225" s="103" t="s">
        <v>47</v>
      </c>
      <c r="C225" s="231" t="s">
        <v>267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04"/>
      <c r="U225" s="104"/>
      <c r="V225" s="104"/>
      <c r="W225" s="104"/>
      <c r="X225" s="14"/>
      <c r="Y225" s="14"/>
      <c r="Z225" s="14"/>
      <c r="AA225" s="20"/>
      <c r="AB225" s="99"/>
      <c r="AC225" s="111"/>
      <c r="AD225" s="111"/>
      <c r="AE225" s="100"/>
      <c r="AF225" s="105"/>
      <c r="AG225" s="100"/>
      <c r="AH225" s="100"/>
      <c r="AI225" s="100"/>
      <c r="AJ225" s="100"/>
      <c r="AK225" s="100"/>
      <c r="AL225" s="100"/>
      <c r="AM225" s="101"/>
    </row>
    <row r="226" spans="1:39" ht="18" customHeight="1">
      <c r="A226" s="102"/>
      <c r="B226" s="103"/>
      <c r="C226" s="3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04"/>
      <c r="U226" s="104"/>
      <c r="V226" s="104"/>
      <c r="W226" s="104"/>
      <c r="X226" s="14"/>
      <c r="Y226" s="14"/>
      <c r="Z226" s="14"/>
      <c r="AA226" s="20"/>
      <c r="AB226" s="99"/>
      <c r="AC226" s="122"/>
      <c r="AD226" s="111" t="s">
        <v>63</v>
      </c>
      <c r="AE226" s="123"/>
      <c r="AF226" s="105"/>
      <c r="AG226" s="100"/>
      <c r="AH226" s="100"/>
      <c r="AI226" s="105"/>
      <c r="AJ226" s="100"/>
      <c r="AK226" s="100"/>
      <c r="AL226" s="100"/>
      <c r="AM226" s="101"/>
    </row>
    <row r="227" spans="1:39" ht="18" customHeight="1" thickBot="1">
      <c r="A227" s="124"/>
      <c r="B227" s="232"/>
      <c r="C227" s="28"/>
      <c r="D227" s="28"/>
      <c r="E227" s="125"/>
      <c r="F227" s="125"/>
      <c r="G227" s="125"/>
      <c r="H227" s="125"/>
      <c r="I227" s="125"/>
      <c r="J227" s="125"/>
      <c r="K227" s="28"/>
      <c r="L227" s="28"/>
      <c r="M227" s="28"/>
      <c r="N227" s="28"/>
      <c r="O227" s="28"/>
      <c r="P227" s="28"/>
      <c r="Q227" s="28"/>
      <c r="R227" s="28"/>
      <c r="S227" s="28"/>
      <c r="T227" s="126"/>
      <c r="U227" s="28"/>
      <c r="V227" s="28"/>
      <c r="W227" s="28"/>
      <c r="X227" s="28"/>
      <c r="Y227" s="28"/>
      <c r="Z227" s="28"/>
      <c r="AA227" s="127"/>
      <c r="AB227" s="484" t="s">
        <v>57</v>
      </c>
      <c r="AC227" s="404"/>
      <c r="AD227" s="485"/>
      <c r="AE227" s="485"/>
      <c r="AF227" s="485"/>
      <c r="AG227" s="485"/>
      <c r="AH227" s="485"/>
      <c r="AI227" s="485"/>
      <c r="AJ227" s="485"/>
      <c r="AK227" s="485"/>
      <c r="AL227" s="485"/>
      <c r="AM227" s="486"/>
    </row>
    <row r="228" spans="1:39" ht="18" customHeight="1">
      <c r="A228" s="443" t="s">
        <v>277</v>
      </c>
      <c r="B228" s="444"/>
      <c r="C228" s="445"/>
      <c r="D228" s="514" t="s">
        <v>230</v>
      </c>
      <c r="E228" s="515"/>
      <c r="F228" s="515"/>
      <c r="G228" s="515"/>
      <c r="H228" s="515"/>
      <c r="I228" s="515"/>
      <c r="J228" s="515"/>
      <c r="K228" s="515"/>
      <c r="L228" s="515"/>
      <c r="M228" s="515"/>
      <c r="N228" s="515"/>
      <c r="O228" s="515"/>
      <c r="P228" s="515"/>
      <c r="Q228" s="515"/>
      <c r="R228" s="515"/>
      <c r="S228" s="515"/>
      <c r="T228" s="515"/>
      <c r="U228" s="515"/>
      <c r="V228" s="515"/>
      <c r="W228" s="515"/>
      <c r="X228" s="515"/>
      <c r="Y228" s="515"/>
      <c r="Z228" s="515"/>
      <c r="AA228" s="516"/>
      <c r="AB228" s="461" t="s">
        <v>0</v>
      </c>
      <c r="AC228" s="462"/>
      <c r="AD228" s="462"/>
      <c r="AE228" s="462"/>
      <c r="AF228" s="462"/>
      <c r="AG228" s="462"/>
      <c r="AH228" s="462"/>
      <c r="AI228" s="462"/>
      <c r="AJ228" s="462"/>
      <c r="AK228" s="462"/>
      <c r="AL228" s="462"/>
      <c r="AM228" s="463"/>
    </row>
    <row r="229" spans="1:39" ht="18" customHeight="1">
      <c r="A229" s="408"/>
      <c r="B229" s="409"/>
      <c r="C229" s="410"/>
      <c r="D229" s="517"/>
      <c r="E229" s="518"/>
      <c r="F229" s="518"/>
      <c r="G229" s="518"/>
      <c r="H229" s="518"/>
      <c r="I229" s="518"/>
      <c r="J229" s="518"/>
      <c r="K229" s="518"/>
      <c r="L229" s="518"/>
      <c r="M229" s="518"/>
      <c r="N229" s="518"/>
      <c r="O229" s="518"/>
      <c r="P229" s="518"/>
      <c r="Q229" s="518"/>
      <c r="R229" s="518"/>
      <c r="S229" s="518"/>
      <c r="T229" s="518"/>
      <c r="U229" s="518"/>
      <c r="V229" s="518"/>
      <c r="W229" s="518"/>
      <c r="X229" s="518"/>
      <c r="Y229" s="518"/>
      <c r="Z229" s="518"/>
      <c r="AA229" s="519"/>
      <c r="AB229" s="8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10"/>
    </row>
    <row r="230" spans="1:39" ht="18" customHeight="1">
      <c r="A230" s="389" t="s">
        <v>136</v>
      </c>
      <c r="B230" s="390"/>
      <c r="C230" s="391"/>
      <c r="D230" s="108" t="s">
        <v>196</v>
      </c>
      <c r="E230" s="228"/>
      <c r="F230" s="228"/>
      <c r="G230" s="228"/>
      <c r="H230" s="228"/>
      <c r="I230" s="22" t="s">
        <v>188</v>
      </c>
      <c r="J230" s="14"/>
      <c r="K230" s="12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1"/>
      <c r="W230" s="11"/>
      <c r="X230" s="14"/>
      <c r="Y230" s="11"/>
      <c r="Z230" s="11"/>
      <c r="AA230" s="11"/>
      <c r="AB230" s="15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7"/>
    </row>
    <row r="231" spans="1:39" ht="18" customHeight="1">
      <c r="A231" s="393" t="s">
        <v>90</v>
      </c>
      <c r="B231" s="394"/>
      <c r="C231" s="395"/>
      <c r="D231" s="11" t="s">
        <v>71</v>
      </c>
      <c r="E231" s="12"/>
      <c r="F231" s="12"/>
      <c r="G231" s="12"/>
      <c r="H231" s="12"/>
      <c r="I231" s="13" t="s">
        <v>137</v>
      </c>
      <c r="J231" s="14"/>
      <c r="K231" s="12"/>
      <c r="L231" s="13"/>
      <c r="M231" s="9"/>
      <c r="N231" s="12"/>
      <c r="O231" s="13"/>
      <c r="P231" s="13"/>
      <c r="Q231" s="13"/>
      <c r="R231" s="13"/>
      <c r="S231" s="13"/>
      <c r="T231" s="13"/>
      <c r="U231" s="13"/>
      <c r="V231" s="11"/>
      <c r="W231" s="11"/>
      <c r="X231" s="14"/>
      <c r="Y231" s="18"/>
      <c r="Z231" s="18"/>
      <c r="AA231" s="18"/>
      <c r="AB231" s="15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7"/>
    </row>
    <row r="232" spans="1:39" ht="18" customHeight="1">
      <c r="A232" s="393" t="s">
        <v>91</v>
      </c>
      <c r="B232" s="394"/>
      <c r="C232" s="395"/>
      <c r="D232" s="11" t="s">
        <v>70</v>
      </c>
      <c r="E232" s="12"/>
      <c r="F232" s="12"/>
      <c r="G232" s="11"/>
      <c r="H232" s="11"/>
      <c r="I232" s="13" t="s">
        <v>147</v>
      </c>
      <c r="J232" s="14"/>
      <c r="K232" s="13"/>
      <c r="L232" s="13"/>
      <c r="M232" s="13"/>
      <c r="N232" s="12"/>
      <c r="O232" s="13"/>
      <c r="P232" s="13"/>
      <c r="Q232" s="13"/>
      <c r="R232" s="13"/>
      <c r="S232" s="13"/>
      <c r="T232" s="13"/>
      <c r="U232" s="13"/>
      <c r="V232" s="11"/>
      <c r="W232" s="11"/>
      <c r="X232" s="14"/>
      <c r="Y232" s="18"/>
      <c r="Z232" s="18"/>
      <c r="AA232" s="18"/>
      <c r="AB232" s="19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20"/>
    </row>
    <row r="233" spans="1:39" ht="18" customHeight="1">
      <c r="A233" s="393" t="s">
        <v>92</v>
      </c>
      <c r="B233" s="394"/>
      <c r="C233" s="395"/>
      <c r="D233" s="11" t="s">
        <v>1</v>
      </c>
      <c r="E233" s="11"/>
      <c r="F233" s="11"/>
      <c r="G233" s="11"/>
      <c r="H233" s="11"/>
      <c r="I233" s="22" t="s">
        <v>93</v>
      </c>
      <c r="J233" s="14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1"/>
      <c r="W233" s="11"/>
      <c r="X233" s="14"/>
      <c r="Y233" s="11"/>
      <c r="Z233" s="11"/>
      <c r="AA233" s="11"/>
      <c r="AB233" s="19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20"/>
    </row>
    <row r="234" spans="1:39" ht="18" customHeight="1">
      <c r="A234" s="393"/>
      <c r="B234" s="394"/>
      <c r="C234" s="395"/>
      <c r="D234" s="23" t="s">
        <v>3</v>
      </c>
      <c r="E234" s="11"/>
      <c r="F234" s="11"/>
      <c r="G234" s="11"/>
      <c r="H234" s="11"/>
      <c r="I234" s="22"/>
      <c r="J234" s="14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1"/>
      <c r="W234" s="11"/>
      <c r="X234" s="14"/>
      <c r="Y234" s="11"/>
      <c r="Z234" s="11"/>
      <c r="AA234" s="11"/>
      <c r="AB234" s="19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20"/>
    </row>
    <row r="235" spans="1:39" ht="18" customHeight="1">
      <c r="A235" s="393" t="s">
        <v>278</v>
      </c>
      <c r="B235" s="394"/>
      <c r="C235" s="395"/>
      <c r="D235" s="23"/>
      <c r="E235" s="11"/>
      <c r="F235" s="11"/>
      <c r="G235" s="11"/>
      <c r="H235" s="11"/>
      <c r="I235" s="22" t="s">
        <v>175</v>
      </c>
      <c r="J235" s="14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1"/>
      <c r="W235" s="11"/>
      <c r="X235" s="14"/>
      <c r="Y235" s="11"/>
      <c r="Z235" s="11"/>
      <c r="AA235" s="11"/>
      <c r="AB235" s="507" t="s">
        <v>2</v>
      </c>
      <c r="AC235" s="508"/>
      <c r="AD235" s="508"/>
      <c r="AE235" s="508"/>
      <c r="AF235" s="508"/>
      <c r="AG235" s="508"/>
      <c r="AH235" s="508"/>
      <c r="AI235" s="508"/>
      <c r="AJ235" s="508"/>
      <c r="AK235" s="508"/>
      <c r="AL235" s="508"/>
      <c r="AM235" s="509"/>
    </row>
    <row r="236" spans="1:39" ht="18" customHeight="1">
      <c r="A236" s="389" t="s">
        <v>279</v>
      </c>
      <c r="B236" s="390"/>
      <c r="C236" s="391"/>
      <c r="D236" s="23"/>
      <c r="E236" s="11"/>
      <c r="F236" s="11"/>
      <c r="G236" s="11"/>
      <c r="H236" s="11"/>
      <c r="I236" s="22"/>
      <c r="J236" s="14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1"/>
      <c r="W236" s="11"/>
      <c r="X236" s="14"/>
      <c r="Y236" s="11"/>
      <c r="Z236" s="11"/>
      <c r="AA236" s="11"/>
      <c r="AB236" s="507" t="s">
        <v>4</v>
      </c>
      <c r="AC236" s="508"/>
      <c r="AD236" s="508"/>
      <c r="AE236" s="508"/>
      <c r="AF236" s="508"/>
      <c r="AG236" s="508"/>
      <c r="AH236" s="508"/>
      <c r="AI236" s="508"/>
      <c r="AJ236" s="508"/>
      <c r="AK236" s="508"/>
      <c r="AL236" s="508"/>
      <c r="AM236" s="509"/>
    </row>
    <row r="237" spans="1:39" ht="18" customHeight="1">
      <c r="A237" s="393" t="s">
        <v>172</v>
      </c>
      <c r="B237" s="394"/>
      <c r="C237" s="395"/>
      <c r="D237" s="23"/>
      <c r="E237" s="11"/>
      <c r="F237" s="11"/>
      <c r="G237" s="11"/>
      <c r="H237" s="11"/>
      <c r="I237" s="13"/>
      <c r="J237" s="14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1"/>
      <c r="W237" s="11"/>
      <c r="X237" s="14"/>
      <c r="Y237" s="11"/>
      <c r="Z237" s="11"/>
      <c r="AA237" s="11"/>
      <c r="AB237" s="19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20"/>
    </row>
    <row r="238" spans="1:39" ht="18" customHeight="1" thickBot="1">
      <c r="A238" s="393" t="s">
        <v>148</v>
      </c>
      <c r="B238" s="419"/>
      <c r="C238" s="395"/>
      <c r="D238" s="27"/>
      <c r="E238" s="28"/>
      <c r="F238" s="28"/>
      <c r="G238" s="28"/>
      <c r="H238" s="28"/>
      <c r="I238" s="28"/>
      <c r="J238" s="28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30"/>
      <c r="W238" s="30"/>
      <c r="X238" s="28"/>
      <c r="Y238" s="26"/>
      <c r="Z238" s="26"/>
      <c r="AA238" s="26"/>
      <c r="AB238" s="520"/>
      <c r="AC238" s="521"/>
      <c r="AD238" s="521"/>
      <c r="AE238" s="521"/>
      <c r="AF238" s="521"/>
      <c r="AG238" s="521"/>
      <c r="AH238" s="521"/>
      <c r="AI238" s="521"/>
      <c r="AJ238" s="521"/>
      <c r="AK238" s="521"/>
      <c r="AL238" s="521"/>
      <c r="AM238" s="522"/>
    </row>
    <row r="239" spans="1:39" ht="18" customHeight="1" thickBot="1">
      <c r="A239" s="378"/>
      <c r="B239" s="379"/>
      <c r="C239" s="380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</row>
    <row r="240" spans="1:39" s="123" customFormat="1" ht="18" customHeight="1">
      <c r="A240" s="405" t="s">
        <v>42</v>
      </c>
      <c r="B240" s="399" t="s">
        <v>6</v>
      </c>
      <c r="C240" s="400"/>
      <c r="D240" s="447" t="s">
        <v>7</v>
      </c>
      <c r="E240" s="400"/>
      <c r="F240" s="448"/>
      <c r="G240" s="513" t="s">
        <v>8</v>
      </c>
      <c r="H240" s="452"/>
      <c r="I240" s="452"/>
      <c r="J240" s="452"/>
      <c r="K240" s="452"/>
      <c r="L240" s="451" t="s">
        <v>52</v>
      </c>
      <c r="M240" s="452"/>
      <c r="N240" s="452"/>
      <c r="O240" s="452"/>
      <c r="P240" s="452"/>
      <c r="Q240" s="452"/>
      <c r="R240" s="452"/>
      <c r="S240" s="452"/>
      <c r="T240" s="452"/>
      <c r="U240" s="452"/>
      <c r="V240" s="452"/>
      <c r="W240" s="452"/>
      <c r="X240" s="452"/>
      <c r="Y240" s="452"/>
      <c r="Z240" s="452"/>
      <c r="AA240" s="452"/>
      <c r="AB240" s="452"/>
      <c r="AC240" s="452"/>
      <c r="AD240" s="452"/>
      <c r="AE240" s="452"/>
      <c r="AF240" s="452"/>
      <c r="AG240" s="452"/>
      <c r="AH240" s="452"/>
      <c r="AI240" s="452"/>
      <c r="AJ240" s="452"/>
      <c r="AK240" s="452"/>
      <c r="AL240" s="452"/>
      <c r="AM240" s="453"/>
    </row>
    <row r="241" spans="1:39" s="123" customFormat="1" ht="18" customHeight="1">
      <c r="A241" s="406"/>
      <c r="B241" s="401"/>
      <c r="C241" s="402"/>
      <c r="D241" s="449"/>
      <c r="E241" s="402"/>
      <c r="F241" s="450"/>
      <c r="G241" s="434" t="s">
        <v>10</v>
      </c>
      <c r="H241" s="426" t="s">
        <v>11</v>
      </c>
      <c r="I241" s="426"/>
      <c r="J241" s="426"/>
      <c r="K241" s="424"/>
      <c r="L241" s="455" t="s">
        <v>189</v>
      </c>
      <c r="M241" s="426"/>
      <c r="N241" s="426"/>
      <c r="O241" s="456"/>
      <c r="P241" s="455" t="s">
        <v>190</v>
      </c>
      <c r="Q241" s="426"/>
      <c r="R241" s="426"/>
      <c r="S241" s="456"/>
      <c r="T241" s="455" t="s">
        <v>191</v>
      </c>
      <c r="U241" s="426"/>
      <c r="V241" s="426"/>
      <c r="W241" s="456"/>
      <c r="X241" s="458" t="s">
        <v>192</v>
      </c>
      <c r="Y241" s="459"/>
      <c r="Z241" s="459"/>
      <c r="AA241" s="460"/>
      <c r="AB241" s="458" t="s">
        <v>193</v>
      </c>
      <c r="AC241" s="459"/>
      <c r="AD241" s="459"/>
      <c r="AE241" s="460"/>
      <c r="AF241" s="458" t="s">
        <v>194</v>
      </c>
      <c r="AG241" s="459"/>
      <c r="AH241" s="459"/>
      <c r="AI241" s="460"/>
      <c r="AJ241" s="458" t="s">
        <v>195</v>
      </c>
      <c r="AK241" s="459"/>
      <c r="AL241" s="459"/>
      <c r="AM241" s="460"/>
    </row>
    <row r="242" spans="1:39" s="123" customFormat="1" ht="18" customHeight="1">
      <c r="A242" s="406"/>
      <c r="B242" s="401"/>
      <c r="C242" s="402"/>
      <c r="D242" s="429" t="s">
        <v>269</v>
      </c>
      <c r="E242" s="510" t="s">
        <v>12</v>
      </c>
      <c r="F242" s="414" t="s">
        <v>64</v>
      </c>
      <c r="G242" s="474"/>
      <c r="H242" s="426" t="s">
        <v>13</v>
      </c>
      <c r="I242" s="426" t="s">
        <v>14</v>
      </c>
      <c r="J242" s="426" t="s">
        <v>15</v>
      </c>
      <c r="K242" s="424" t="s">
        <v>58</v>
      </c>
      <c r="L242" s="458" t="s">
        <v>281</v>
      </c>
      <c r="M242" s="459"/>
      <c r="N242" s="459"/>
      <c r="O242" s="459"/>
      <c r="P242" s="459"/>
      <c r="Q242" s="459"/>
      <c r="R242" s="459"/>
      <c r="S242" s="459"/>
      <c r="T242" s="459"/>
      <c r="U242" s="459"/>
      <c r="V242" s="459"/>
      <c r="W242" s="459"/>
      <c r="X242" s="459"/>
      <c r="Y242" s="459"/>
      <c r="Z242" s="459"/>
      <c r="AA242" s="459"/>
      <c r="AB242" s="459"/>
      <c r="AC242" s="459"/>
      <c r="AD242" s="459"/>
      <c r="AE242" s="459"/>
      <c r="AF242" s="459"/>
      <c r="AG242" s="459"/>
      <c r="AH242" s="459"/>
      <c r="AI242" s="459"/>
      <c r="AJ242" s="459"/>
      <c r="AK242" s="459"/>
      <c r="AL242" s="459"/>
      <c r="AM242" s="460"/>
    </row>
    <row r="243" spans="1:39" s="123" customFormat="1" ht="18" customHeight="1">
      <c r="A243" s="406"/>
      <c r="B243" s="401"/>
      <c r="C243" s="402"/>
      <c r="D243" s="429"/>
      <c r="E243" s="511"/>
      <c r="F243" s="435"/>
      <c r="G243" s="474"/>
      <c r="H243" s="426"/>
      <c r="I243" s="426"/>
      <c r="J243" s="426"/>
      <c r="K243" s="424"/>
      <c r="L243" s="434" t="s">
        <v>13</v>
      </c>
      <c r="M243" s="457" t="s">
        <v>14</v>
      </c>
      <c r="N243" s="441" t="s">
        <v>16</v>
      </c>
      <c r="O243" s="414" t="s">
        <v>62</v>
      </c>
      <c r="P243" s="434" t="s">
        <v>13</v>
      </c>
      <c r="Q243" s="457" t="s">
        <v>14</v>
      </c>
      <c r="R243" s="441" t="s">
        <v>16</v>
      </c>
      <c r="S243" s="414" t="s">
        <v>62</v>
      </c>
      <c r="T243" s="434" t="s">
        <v>13</v>
      </c>
      <c r="U243" s="457" t="s">
        <v>14</v>
      </c>
      <c r="V243" s="441" t="s">
        <v>16</v>
      </c>
      <c r="W243" s="414" t="s">
        <v>62</v>
      </c>
      <c r="X243" s="434" t="s">
        <v>13</v>
      </c>
      <c r="Y243" s="457" t="s">
        <v>14</v>
      </c>
      <c r="Z243" s="441" t="s">
        <v>16</v>
      </c>
      <c r="AA243" s="414" t="s">
        <v>62</v>
      </c>
      <c r="AB243" s="434" t="s">
        <v>13</v>
      </c>
      <c r="AC243" s="457" t="s">
        <v>14</v>
      </c>
      <c r="AD243" s="441" t="s">
        <v>16</v>
      </c>
      <c r="AE243" s="414" t="s">
        <v>62</v>
      </c>
      <c r="AF243" s="434" t="s">
        <v>13</v>
      </c>
      <c r="AG243" s="457" t="s">
        <v>14</v>
      </c>
      <c r="AH243" s="441" t="s">
        <v>16</v>
      </c>
      <c r="AI243" s="414" t="s">
        <v>62</v>
      </c>
      <c r="AJ243" s="434" t="s">
        <v>13</v>
      </c>
      <c r="AK243" s="457" t="s">
        <v>14</v>
      </c>
      <c r="AL243" s="441" t="s">
        <v>16</v>
      </c>
      <c r="AM243" s="414" t="s">
        <v>62</v>
      </c>
    </row>
    <row r="244" spans="1:39" s="123" customFormat="1" ht="18" customHeight="1" thickBot="1">
      <c r="A244" s="407"/>
      <c r="B244" s="403"/>
      <c r="C244" s="404"/>
      <c r="D244" s="430"/>
      <c r="E244" s="512"/>
      <c r="F244" s="415"/>
      <c r="G244" s="423"/>
      <c r="H244" s="427"/>
      <c r="I244" s="427"/>
      <c r="J244" s="427"/>
      <c r="K244" s="425"/>
      <c r="L244" s="423"/>
      <c r="M244" s="437"/>
      <c r="N244" s="442"/>
      <c r="O244" s="415"/>
      <c r="P244" s="423"/>
      <c r="Q244" s="437"/>
      <c r="R244" s="442"/>
      <c r="S244" s="415"/>
      <c r="T244" s="423"/>
      <c r="U244" s="437"/>
      <c r="V244" s="442"/>
      <c r="W244" s="415"/>
      <c r="X244" s="423"/>
      <c r="Y244" s="437"/>
      <c r="Z244" s="442"/>
      <c r="AA244" s="415"/>
      <c r="AB244" s="423"/>
      <c r="AC244" s="437"/>
      <c r="AD244" s="442"/>
      <c r="AE244" s="415"/>
      <c r="AF244" s="423"/>
      <c r="AG244" s="437"/>
      <c r="AH244" s="442"/>
      <c r="AI244" s="415"/>
      <c r="AJ244" s="423"/>
      <c r="AK244" s="437"/>
      <c r="AL244" s="442"/>
      <c r="AM244" s="415"/>
    </row>
    <row r="245" spans="1:39" s="34" customFormat="1" ht="18" customHeight="1" thickBot="1">
      <c r="A245" s="32" t="s">
        <v>85</v>
      </c>
      <c r="B245" s="392" t="s">
        <v>59</v>
      </c>
      <c r="C245" s="392"/>
      <c r="D245" s="469"/>
      <c r="E245" s="469"/>
      <c r="F245" s="21"/>
      <c r="G245" s="21"/>
      <c r="H245" s="469"/>
      <c r="I245" s="469"/>
      <c r="J245" s="469"/>
      <c r="K245" s="469"/>
      <c r="L245" s="469"/>
      <c r="M245" s="469"/>
      <c r="N245" s="469"/>
      <c r="O245" s="469"/>
      <c r="P245" s="469"/>
      <c r="Q245" s="469"/>
      <c r="R245" s="469"/>
      <c r="S245" s="469"/>
      <c r="T245" s="469"/>
      <c r="U245" s="469"/>
      <c r="V245" s="469"/>
      <c r="W245" s="469"/>
      <c r="X245" s="469"/>
      <c r="Y245" s="469"/>
      <c r="Z245" s="469"/>
      <c r="AA245" s="469"/>
      <c r="AB245" s="469"/>
      <c r="AC245" s="469"/>
      <c r="AD245" s="469"/>
      <c r="AE245" s="469"/>
      <c r="AF245" s="469"/>
      <c r="AG245" s="469"/>
      <c r="AH245" s="469"/>
      <c r="AI245" s="469"/>
      <c r="AJ245" s="469"/>
      <c r="AK245" s="469"/>
      <c r="AL245" s="469"/>
      <c r="AM245" s="506"/>
    </row>
    <row r="246" spans="1:41" s="34" customFormat="1" ht="18" customHeight="1">
      <c r="A246" s="158" t="s">
        <v>19</v>
      </c>
      <c r="B246" s="213" t="s">
        <v>145</v>
      </c>
      <c r="C246" s="214"/>
      <c r="D246" s="215">
        <v>1</v>
      </c>
      <c r="E246" s="169">
        <v>2</v>
      </c>
      <c r="F246" s="131">
        <v>5</v>
      </c>
      <c r="G246" s="143">
        <f aca="true" t="shared" si="24" ref="G246:G257">SUM(H246:K246)</f>
        <v>60</v>
      </c>
      <c r="H246" s="4">
        <f>IF(SUM(L246+P246+T246+X246+AB246+AF246+AJ246)=0,"",SUM(L246+P246+T246+X246+AB246+AF246+AJ246))</f>
        <v>30</v>
      </c>
      <c r="I246" s="4">
        <f>IF(SUM(M246+Q246+U246+Y246+AC246+AG246+AK246)=0,"",SUM(M246+Q246+U246+Y246+AC246+AG246+AK246))</f>
      </c>
      <c r="J246" s="4">
        <f>IF(SUM(N246+R246+V246+Z246+AD246+AH246+AL246)=0,"",SUM(N246+R246+V246+Z246+AD246+AH246+AL246))</f>
        <v>15</v>
      </c>
      <c r="K246" s="4">
        <f>IF(SUM(O246+S246+W246+AA246+AE246+AI246+AM246)=0,"",SUM(O246+S246+W246+AA246+AE246+AI246+AM246))</f>
        <v>15</v>
      </c>
      <c r="L246" s="201"/>
      <c r="M246" s="216"/>
      <c r="N246" s="216"/>
      <c r="O246" s="202"/>
      <c r="P246" s="217"/>
      <c r="Q246" s="216"/>
      <c r="R246" s="216"/>
      <c r="S246" s="202"/>
      <c r="T246" s="217"/>
      <c r="U246" s="216"/>
      <c r="V246" s="216"/>
      <c r="W246" s="202"/>
      <c r="X246" s="143"/>
      <c r="Y246" s="4"/>
      <c r="Z246" s="4"/>
      <c r="AA246" s="141"/>
      <c r="AB246" s="172">
        <v>30</v>
      </c>
      <c r="AC246" s="4"/>
      <c r="AD246" s="4">
        <v>15</v>
      </c>
      <c r="AE246" s="141"/>
      <c r="AF246" s="143"/>
      <c r="AG246" s="4"/>
      <c r="AH246" s="4"/>
      <c r="AI246" s="141">
        <v>15</v>
      </c>
      <c r="AJ246" s="143"/>
      <c r="AK246" s="4"/>
      <c r="AL246" s="4"/>
      <c r="AM246" s="141"/>
      <c r="AO246" s="34">
        <f aca="true" t="shared" si="25" ref="AO246:AO258">sumaECTS(L246:AM246)</f>
        <v>5</v>
      </c>
    </row>
    <row r="247" spans="1:41" s="34" customFormat="1" ht="18" customHeight="1">
      <c r="A247" s="139" t="s">
        <v>20</v>
      </c>
      <c r="B247" s="218" t="s">
        <v>101</v>
      </c>
      <c r="C247" s="65"/>
      <c r="D247" s="144"/>
      <c r="E247" s="145">
        <v>3</v>
      </c>
      <c r="F247" s="131">
        <v>3</v>
      </c>
      <c r="G247" s="143">
        <f t="shared" si="24"/>
        <v>45</v>
      </c>
      <c r="H247" s="4">
        <f aca="true" t="shared" si="26" ref="H247:H257">IF(SUM(L247+P247+T247+X247+AB247+AF247+AJ247)=0,"",SUM(L247+P247+T247+X247+AB247+AF247+AJ247))</f>
        <v>15</v>
      </c>
      <c r="I247" s="4">
        <f aca="true" t="shared" si="27" ref="I247:I257">IF(SUM(M247+Q247+U247+Y247+AC247+AG247+AK247)=0,"",SUM(M247+Q247+U247+Y247+AC247+AG247+AK247))</f>
      </c>
      <c r="J247" s="4">
        <f aca="true" t="shared" si="28" ref="J247:J257">IF(SUM(N247+R247+V247+Z247+AD247+AH247+AL247)=0,"",SUM(N247+R247+V247+Z247+AD247+AH247+AL247))</f>
        <v>15</v>
      </c>
      <c r="K247" s="4">
        <f aca="true" t="shared" si="29" ref="K247:K257">IF(SUM(O247+S247+W247+AA247+AE247+AI247+AM247)=0,"",SUM(O247+S247+W247+AA247+AE247+AI247+AM247))</f>
        <v>15</v>
      </c>
      <c r="L247" s="140"/>
      <c r="M247" s="4"/>
      <c r="N247" s="4"/>
      <c r="O247" s="141"/>
      <c r="P247" s="143"/>
      <c r="Q247" s="4"/>
      <c r="R247" s="4"/>
      <c r="S247" s="141"/>
      <c r="T247" s="143"/>
      <c r="U247" s="4"/>
      <c r="V247" s="4"/>
      <c r="W247" s="141"/>
      <c r="X247" s="143"/>
      <c r="Y247" s="4"/>
      <c r="Z247" s="4"/>
      <c r="AA247" s="141"/>
      <c r="AB247" s="143"/>
      <c r="AC247" s="4"/>
      <c r="AD247" s="4"/>
      <c r="AE247" s="141"/>
      <c r="AF247" s="143">
        <v>15</v>
      </c>
      <c r="AG247" s="4"/>
      <c r="AH247" s="4">
        <v>15</v>
      </c>
      <c r="AI247" s="141"/>
      <c r="AJ247" s="143"/>
      <c r="AK247" s="4"/>
      <c r="AL247" s="4"/>
      <c r="AM247" s="141">
        <v>15</v>
      </c>
      <c r="AO247" s="34">
        <f t="shared" si="25"/>
        <v>3</v>
      </c>
    </row>
    <row r="248" spans="1:41" s="34" customFormat="1" ht="18" customHeight="1">
      <c r="A248" s="158" t="s">
        <v>21</v>
      </c>
      <c r="B248" s="218" t="s">
        <v>102</v>
      </c>
      <c r="C248" s="219"/>
      <c r="D248" s="204">
        <v>1</v>
      </c>
      <c r="E248" s="200">
        <v>2</v>
      </c>
      <c r="F248" s="131">
        <v>4</v>
      </c>
      <c r="G248" s="143">
        <f t="shared" si="24"/>
        <v>60</v>
      </c>
      <c r="H248" s="4">
        <f t="shared" si="26"/>
        <v>30</v>
      </c>
      <c r="I248" s="4">
        <f t="shared" si="27"/>
      </c>
      <c r="J248" s="4">
        <f t="shared" si="28"/>
        <v>15</v>
      </c>
      <c r="K248" s="4">
        <f t="shared" si="29"/>
        <v>15</v>
      </c>
      <c r="L248" s="201"/>
      <c r="M248" s="4"/>
      <c r="N248" s="4"/>
      <c r="O248" s="202"/>
      <c r="P248" s="143"/>
      <c r="Q248" s="4"/>
      <c r="R248" s="4"/>
      <c r="S248" s="202"/>
      <c r="T248" s="143"/>
      <c r="U248" s="4"/>
      <c r="V248" s="4"/>
      <c r="W248" s="202"/>
      <c r="X248" s="143"/>
      <c r="Y248" s="4"/>
      <c r="Z248" s="4"/>
      <c r="AA248" s="202"/>
      <c r="AB248" s="155"/>
      <c r="AC248" s="4"/>
      <c r="AD248" s="4"/>
      <c r="AE248" s="202"/>
      <c r="AF248" s="172">
        <v>30</v>
      </c>
      <c r="AG248" s="4"/>
      <c r="AH248" s="4"/>
      <c r="AI248" s="202"/>
      <c r="AJ248" s="143"/>
      <c r="AK248" s="4"/>
      <c r="AL248" s="4">
        <v>15</v>
      </c>
      <c r="AM248" s="202">
        <v>15</v>
      </c>
      <c r="AO248" s="34">
        <f t="shared" si="25"/>
        <v>4</v>
      </c>
    </row>
    <row r="249" spans="1:41" s="34" customFormat="1" ht="18" customHeight="1">
      <c r="A249" s="139" t="s">
        <v>22</v>
      </c>
      <c r="B249" s="227" t="s">
        <v>103</v>
      </c>
      <c r="C249" s="220"/>
      <c r="D249" s="204"/>
      <c r="E249" s="169">
        <v>3</v>
      </c>
      <c r="F249" s="131">
        <v>3</v>
      </c>
      <c r="G249" s="143">
        <f t="shared" si="24"/>
        <v>50</v>
      </c>
      <c r="H249" s="4">
        <f t="shared" si="26"/>
        <v>20</v>
      </c>
      <c r="I249" s="4">
        <f t="shared" si="27"/>
        <v>15</v>
      </c>
      <c r="J249" s="4">
        <f t="shared" si="28"/>
      </c>
      <c r="K249" s="4">
        <f t="shared" si="29"/>
        <v>15</v>
      </c>
      <c r="L249" s="140"/>
      <c r="M249" s="4"/>
      <c r="N249" s="4"/>
      <c r="O249" s="141"/>
      <c r="P249" s="143"/>
      <c r="Q249" s="4"/>
      <c r="R249" s="4"/>
      <c r="S249" s="141"/>
      <c r="T249" s="143"/>
      <c r="U249" s="4"/>
      <c r="V249" s="4"/>
      <c r="W249" s="141"/>
      <c r="X249" s="143"/>
      <c r="Y249" s="4"/>
      <c r="Z249" s="4"/>
      <c r="AA249" s="141"/>
      <c r="AB249" s="143"/>
      <c r="AC249" s="4"/>
      <c r="AD249" s="4"/>
      <c r="AE249" s="141"/>
      <c r="AF249" s="143">
        <v>20</v>
      </c>
      <c r="AG249" s="4"/>
      <c r="AH249" s="4"/>
      <c r="AI249" s="141"/>
      <c r="AJ249" s="143"/>
      <c r="AK249" s="4">
        <v>15</v>
      </c>
      <c r="AL249" s="4"/>
      <c r="AM249" s="141">
        <v>15</v>
      </c>
      <c r="AO249" s="34">
        <f t="shared" si="25"/>
        <v>3</v>
      </c>
    </row>
    <row r="250" spans="1:41" s="34" customFormat="1" ht="18" customHeight="1">
      <c r="A250" s="158" t="s">
        <v>23</v>
      </c>
      <c r="B250" s="218" t="s">
        <v>104</v>
      </c>
      <c r="C250" s="221"/>
      <c r="D250" s="143"/>
      <c r="E250" s="169">
        <v>2</v>
      </c>
      <c r="F250" s="131">
        <v>2</v>
      </c>
      <c r="G250" s="143">
        <f t="shared" si="24"/>
        <v>30</v>
      </c>
      <c r="H250" s="4">
        <f t="shared" si="26"/>
        <v>15</v>
      </c>
      <c r="I250" s="4">
        <f t="shared" si="27"/>
      </c>
      <c r="J250" s="4">
        <f t="shared" si="28"/>
      </c>
      <c r="K250" s="4">
        <f t="shared" si="29"/>
        <v>15</v>
      </c>
      <c r="L250" s="140"/>
      <c r="M250" s="4"/>
      <c r="N250" s="4"/>
      <c r="O250" s="141"/>
      <c r="P250" s="143"/>
      <c r="Q250" s="4"/>
      <c r="R250" s="4"/>
      <c r="S250" s="141"/>
      <c r="T250" s="143"/>
      <c r="U250" s="4"/>
      <c r="V250" s="4"/>
      <c r="W250" s="141"/>
      <c r="X250" s="143"/>
      <c r="Y250" s="4"/>
      <c r="Z250" s="4"/>
      <c r="AA250" s="141"/>
      <c r="AB250" s="143"/>
      <c r="AC250" s="4"/>
      <c r="AD250" s="4"/>
      <c r="AE250" s="141"/>
      <c r="AF250" s="143"/>
      <c r="AG250" s="4"/>
      <c r="AH250" s="4"/>
      <c r="AI250" s="141"/>
      <c r="AJ250" s="299">
        <v>15</v>
      </c>
      <c r="AK250" s="4"/>
      <c r="AL250" s="4"/>
      <c r="AM250" s="141">
        <v>15</v>
      </c>
      <c r="AO250" s="34">
        <f t="shared" si="25"/>
        <v>2</v>
      </c>
    </row>
    <row r="251" spans="1:41" s="34" customFormat="1" ht="18" customHeight="1">
      <c r="A251" s="139" t="s">
        <v>45</v>
      </c>
      <c r="B251" s="222" t="s">
        <v>105</v>
      </c>
      <c r="C251" s="223"/>
      <c r="D251" s="204">
        <v>1</v>
      </c>
      <c r="E251" s="169">
        <v>1</v>
      </c>
      <c r="F251" s="131">
        <v>2</v>
      </c>
      <c r="G251" s="143">
        <f t="shared" si="24"/>
        <v>30</v>
      </c>
      <c r="H251" s="4">
        <f t="shared" si="26"/>
        <v>15</v>
      </c>
      <c r="I251" s="4">
        <f t="shared" si="27"/>
      </c>
      <c r="J251" s="4">
        <f t="shared" si="28"/>
        <v>15</v>
      </c>
      <c r="K251" s="4">
        <f t="shared" si="29"/>
      </c>
      <c r="L251" s="140"/>
      <c r="M251" s="4"/>
      <c r="N251" s="4"/>
      <c r="O251" s="141"/>
      <c r="P251" s="143"/>
      <c r="Q251" s="4"/>
      <c r="R251" s="4"/>
      <c r="S251" s="141"/>
      <c r="T251" s="143"/>
      <c r="U251" s="4"/>
      <c r="V251" s="4"/>
      <c r="W251" s="141"/>
      <c r="X251" s="143"/>
      <c r="Y251" s="4"/>
      <c r="Z251" s="4"/>
      <c r="AA251" s="141"/>
      <c r="AB251" s="143"/>
      <c r="AC251" s="4"/>
      <c r="AD251" s="4"/>
      <c r="AE251" s="141"/>
      <c r="AF251" s="172">
        <v>15</v>
      </c>
      <c r="AG251" s="4"/>
      <c r="AH251" s="4">
        <v>15</v>
      </c>
      <c r="AI251" s="141"/>
      <c r="AJ251" s="155"/>
      <c r="AK251" s="4"/>
      <c r="AL251" s="4"/>
      <c r="AM251" s="141"/>
      <c r="AO251" s="34">
        <f t="shared" si="25"/>
        <v>2</v>
      </c>
    </row>
    <row r="252" spans="1:41" s="34" customFormat="1" ht="18" customHeight="1">
      <c r="A252" s="139" t="s">
        <v>46</v>
      </c>
      <c r="B252" s="222" t="s">
        <v>227</v>
      </c>
      <c r="C252" s="223"/>
      <c r="D252" s="204"/>
      <c r="E252" s="169">
        <v>2</v>
      </c>
      <c r="F252" s="131">
        <v>2</v>
      </c>
      <c r="G252" s="143">
        <f>SUM(H252:K252)</f>
        <v>30</v>
      </c>
      <c r="H252" s="4">
        <f>IF(SUM(L252+P252+T252+X252+AB252+AF252+AJ252)=0,"",SUM(L252+P252+T252+X252+AB252+AF252+AJ252))</f>
        <v>15</v>
      </c>
      <c r="I252" s="4">
        <f>IF(SUM(M252+Q252+U252+Y252+AC252+AG252+AK252)=0,"",SUM(M252+Q252+U252+Y252+AC252+AG252+AK252))</f>
        <v>15</v>
      </c>
      <c r="J252" s="4">
        <f>IF(SUM(N252+R252+V252+Z252+AD252+AH252+AL252)=0,"",SUM(N252+R252+V252+Z252+AD252+AH252+AL252))</f>
      </c>
      <c r="K252" s="4">
        <f>IF(SUM(O252+S252+W252+AA252+AE252+AI252+AM252)=0,"",SUM(O252+S252+W252+AA252+AE252+AI252+AM252))</f>
      </c>
      <c r="L252" s="140"/>
      <c r="M252" s="4"/>
      <c r="N252" s="4"/>
      <c r="O252" s="141"/>
      <c r="P252" s="143"/>
      <c r="Q252" s="4"/>
      <c r="R252" s="4"/>
      <c r="S252" s="141"/>
      <c r="T252" s="143"/>
      <c r="U252" s="4"/>
      <c r="V252" s="4"/>
      <c r="W252" s="141"/>
      <c r="X252" s="143"/>
      <c r="Y252" s="4"/>
      <c r="Z252" s="4"/>
      <c r="AA252" s="141"/>
      <c r="AB252" s="143"/>
      <c r="AC252" s="4"/>
      <c r="AD252" s="4"/>
      <c r="AE252" s="141"/>
      <c r="AF252" s="299"/>
      <c r="AG252" s="4"/>
      <c r="AH252" s="4"/>
      <c r="AI252" s="141"/>
      <c r="AJ252" s="155">
        <v>15</v>
      </c>
      <c r="AK252" s="4">
        <v>15</v>
      </c>
      <c r="AL252" s="4"/>
      <c r="AM252" s="141"/>
      <c r="AO252" s="34">
        <f t="shared" si="25"/>
        <v>2</v>
      </c>
    </row>
    <row r="253" spans="1:41" s="34" customFormat="1" ht="18" customHeight="1">
      <c r="A253" s="139" t="s">
        <v>47</v>
      </c>
      <c r="B253" s="208" t="s">
        <v>205</v>
      </c>
      <c r="C253" s="209"/>
      <c r="D253" s="144"/>
      <c r="E253" s="147">
        <v>4</v>
      </c>
      <c r="F253" s="131">
        <v>4</v>
      </c>
      <c r="G253" s="143">
        <f>SUM(H253:K253)</f>
        <v>60</v>
      </c>
      <c r="H253" s="4">
        <f t="shared" si="26"/>
        <v>20</v>
      </c>
      <c r="I253" s="4">
        <f t="shared" si="27"/>
        <v>20</v>
      </c>
      <c r="J253" s="4">
        <f t="shared" si="28"/>
        <v>10</v>
      </c>
      <c r="K253" s="4">
        <f t="shared" si="29"/>
        <v>10</v>
      </c>
      <c r="L253" s="140"/>
      <c r="M253" s="4"/>
      <c r="N253" s="4"/>
      <c r="O253" s="141"/>
      <c r="P253" s="143"/>
      <c r="Q253" s="4"/>
      <c r="R253" s="4"/>
      <c r="S253" s="141"/>
      <c r="T253" s="143"/>
      <c r="U253" s="4"/>
      <c r="V253" s="4"/>
      <c r="W253" s="141"/>
      <c r="X253" s="143"/>
      <c r="Y253" s="4"/>
      <c r="Z253" s="4"/>
      <c r="AA253" s="141"/>
      <c r="AB253" s="143"/>
      <c r="AC253" s="4"/>
      <c r="AD253" s="4"/>
      <c r="AE253" s="141"/>
      <c r="AF253" s="155">
        <v>20</v>
      </c>
      <c r="AG253" s="4">
        <v>20</v>
      </c>
      <c r="AH253" s="4">
        <v>10</v>
      </c>
      <c r="AI253" s="141">
        <v>10</v>
      </c>
      <c r="AJ253" s="143"/>
      <c r="AK253" s="4"/>
      <c r="AL253" s="4"/>
      <c r="AM253" s="141"/>
      <c r="AO253" s="34">
        <f t="shared" si="25"/>
        <v>4</v>
      </c>
    </row>
    <row r="254" spans="1:41" s="34" customFormat="1" ht="18" customHeight="1">
      <c r="A254" s="139" t="s">
        <v>48</v>
      </c>
      <c r="B254" s="208" t="s">
        <v>206</v>
      </c>
      <c r="C254" s="209"/>
      <c r="D254" s="144"/>
      <c r="E254" s="147">
        <v>3</v>
      </c>
      <c r="F254" s="131">
        <v>2</v>
      </c>
      <c r="G254" s="143">
        <f>SUM(H254:K254)</f>
        <v>30</v>
      </c>
      <c r="H254" s="4">
        <f t="shared" si="26"/>
        <v>10</v>
      </c>
      <c r="I254" s="4">
        <f t="shared" si="27"/>
        <v>10</v>
      </c>
      <c r="J254" s="4">
        <f t="shared" si="28"/>
        <v>10</v>
      </c>
      <c r="K254" s="4">
        <f t="shared" si="29"/>
      </c>
      <c r="L254" s="140"/>
      <c r="M254" s="4"/>
      <c r="N254" s="4"/>
      <c r="O254" s="141"/>
      <c r="P254" s="143"/>
      <c r="Q254" s="4"/>
      <c r="R254" s="4"/>
      <c r="S254" s="141"/>
      <c r="T254" s="143"/>
      <c r="U254" s="4"/>
      <c r="V254" s="4"/>
      <c r="W254" s="141"/>
      <c r="X254" s="143"/>
      <c r="Y254" s="4"/>
      <c r="Z254" s="4"/>
      <c r="AA254" s="141"/>
      <c r="AB254" s="143"/>
      <c r="AC254" s="4"/>
      <c r="AD254" s="4"/>
      <c r="AE254" s="141"/>
      <c r="AF254" s="143">
        <v>10</v>
      </c>
      <c r="AG254" s="4">
        <v>10</v>
      </c>
      <c r="AH254" s="4">
        <v>10</v>
      </c>
      <c r="AI254" s="141"/>
      <c r="AJ254" s="143"/>
      <c r="AK254" s="4"/>
      <c r="AL254" s="4"/>
      <c r="AM254" s="141"/>
      <c r="AO254" s="34">
        <f t="shared" si="25"/>
        <v>2</v>
      </c>
    </row>
    <row r="255" spans="1:41" s="177" customFormat="1" ht="18" customHeight="1">
      <c r="A255" s="139" t="s">
        <v>49</v>
      </c>
      <c r="B255" s="211" t="s">
        <v>207</v>
      </c>
      <c r="C255" s="212"/>
      <c r="D255" s="144"/>
      <c r="E255" s="147">
        <v>3</v>
      </c>
      <c r="F255" s="178">
        <v>2</v>
      </c>
      <c r="G255" s="155">
        <f>SUM(H255:K255)</f>
        <v>30</v>
      </c>
      <c r="H255" s="4">
        <f t="shared" si="26"/>
        <v>10</v>
      </c>
      <c r="I255" s="4">
        <f t="shared" si="27"/>
        <v>10</v>
      </c>
      <c r="J255" s="4">
        <f t="shared" si="28"/>
        <v>10</v>
      </c>
      <c r="K255" s="4">
        <f t="shared" si="29"/>
      </c>
      <c r="L255" s="152"/>
      <c r="M255" s="5"/>
      <c r="N255" s="5"/>
      <c r="O255" s="154"/>
      <c r="P255" s="155"/>
      <c r="Q255" s="5"/>
      <c r="R255" s="5"/>
      <c r="S255" s="154"/>
      <c r="T255" s="155"/>
      <c r="U255" s="5"/>
      <c r="V255" s="5"/>
      <c r="W255" s="154"/>
      <c r="X255" s="155"/>
      <c r="Y255" s="5"/>
      <c r="Z255" s="5"/>
      <c r="AA255" s="154"/>
      <c r="AB255" s="155"/>
      <c r="AC255" s="5"/>
      <c r="AD255" s="5"/>
      <c r="AE255" s="154"/>
      <c r="AF255" s="155">
        <v>10</v>
      </c>
      <c r="AG255" s="5">
        <v>10</v>
      </c>
      <c r="AH255" s="5">
        <v>10</v>
      </c>
      <c r="AI255" s="154"/>
      <c r="AJ255" s="155"/>
      <c r="AK255" s="5"/>
      <c r="AL255" s="5"/>
      <c r="AM255" s="154"/>
      <c r="AO255" s="177">
        <f t="shared" si="25"/>
        <v>2</v>
      </c>
    </row>
    <row r="256" spans="1:41" s="177" customFormat="1" ht="18" customHeight="1">
      <c r="A256" s="139" t="s">
        <v>75</v>
      </c>
      <c r="B256" s="179" t="s">
        <v>208</v>
      </c>
      <c r="C256" s="212"/>
      <c r="D256" s="144"/>
      <c r="E256" s="147">
        <v>2</v>
      </c>
      <c r="F256" s="178">
        <v>2</v>
      </c>
      <c r="G256" s="155">
        <f>SUM(H256:K256)</f>
        <v>30</v>
      </c>
      <c r="H256" s="4">
        <f>IF(SUM(L256+P256+T256+X256+AB256+AF256+AJ256)=0,"",SUM(L256+P256+T256+X256+AB256+AF256+AJ256))</f>
        <v>15</v>
      </c>
      <c r="I256" s="4">
        <f>IF(SUM(M256+Q256+U256+Y256+AC256+AG256+AK256)=0,"",SUM(M256+Q256+U256+Y256+AC256+AG256+AK256))</f>
        <v>15</v>
      </c>
      <c r="J256" s="4">
        <f>IF(SUM(N256+R256+V256+Z256+AD256+AH256+AL256)=0,"",SUM(N256+R256+V256+Z256+AD256+AH256+AL256))</f>
      </c>
      <c r="K256" s="141">
        <f>IF(SUM(O256+S256+W256+AA256+AE256+AI256+AM256)=0,"",SUM(O256+S256+W256+AA256+AE256+AI256+AM256))</f>
      </c>
      <c r="L256" s="152"/>
      <c r="M256" s="5"/>
      <c r="N256" s="5"/>
      <c r="O256" s="154"/>
      <c r="P256" s="155"/>
      <c r="Q256" s="5"/>
      <c r="R256" s="5"/>
      <c r="S256" s="154"/>
      <c r="T256" s="155"/>
      <c r="U256" s="5"/>
      <c r="V256" s="5"/>
      <c r="W256" s="154"/>
      <c r="X256" s="155"/>
      <c r="Y256" s="5"/>
      <c r="Z256" s="5"/>
      <c r="AA256" s="154"/>
      <c r="AB256" s="155"/>
      <c r="AC256" s="5"/>
      <c r="AD256" s="5"/>
      <c r="AE256" s="154"/>
      <c r="AF256" s="155"/>
      <c r="AG256" s="5"/>
      <c r="AH256" s="5"/>
      <c r="AI256" s="154"/>
      <c r="AJ256" s="155">
        <v>15</v>
      </c>
      <c r="AK256" s="5">
        <v>15</v>
      </c>
      <c r="AL256" s="5"/>
      <c r="AM256" s="154"/>
      <c r="AO256" s="177">
        <f t="shared" si="25"/>
        <v>2</v>
      </c>
    </row>
    <row r="257" spans="1:41" s="34" customFormat="1" ht="18" customHeight="1">
      <c r="A257" s="139" t="s">
        <v>76</v>
      </c>
      <c r="B257" s="224" t="s">
        <v>83</v>
      </c>
      <c r="C257" s="149"/>
      <c r="D257" s="206"/>
      <c r="E257" s="147">
        <v>1</v>
      </c>
      <c r="F257" s="131">
        <v>2</v>
      </c>
      <c r="G257" s="143">
        <f t="shared" si="24"/>
        <v>30</v>
      </c>
      <c r="H257" s="4">
        <f t="shared" si="26"/>
      </c>
      <c r="I257" s="4">
        <f t="shared" si="27"/>
      </c>
      <c r="J257" s="4">
        <f t="shared" si="28"/>
      </c>
      <c r="K257" s="4">
        <f t="shared" si="29"/>
        <v>30</v>
      </c>
      <c r="L257" s="140"/>
      <c r="M257" s="4"/>
      <c r="N257" s="4"/>
      <c r="O257" s="141"/>
      <c r="P257" s="143"/>
      <c r="Q257" s="4"/>
      <c r="R257" s="4"/>
      <c r="S257" s="141"/>
      <c r="T257" s="143"/>
      <c r="U257" s="4"/>
      <c r="V257" s="4"/>
      <c r="W257" s="141"/>
      <c r="X257" s="143"/>
      <c r="Y257" s="4"/>
      <c r="Z257" s="4"/>
      <c r="AA257" s="141"/>
      <c r="AB257" s="143"/>
      <c r="AC257" s="4"/>
      <c r="AD257" s="4"/>
      <c r="AE257" s="141"/>
      <c r="AF257" s="143"/>
      <c r="AG257" s="4"/>
      <c r="AH257" s="4"/>
      <c r="AI257" s="141"/>
      <c r="AJ257" s="143"/>
      <c r="AK257" s="4"/>
      <c r="AL257" s="4"/>
      <c r="AM257" s="141">
        <v>30</v>
      </c>
      <c r="AO257" s="34">
        <f t="shared" si="25"/>
        <v>2</v>
      </c>
    </row>
    <row r="258" spans="1:41" s="34" customFormat="1" ht="18" customHeight="1" thickBot="1">
      <c r="A258" s="139" t="s">
        <v>77</v>
      </c>
      <c r="B258" s="230" t="s">
        <v>184</v>
      </c>
      <c r="C258" s="149"/>
      <c r="D258" s="144"/>
      <c r="E258" s="147">
        <v>1</v>
      </c>
      <c r="F258" s="131">
        <v>15</v>
      </c>
      <c r="G258" s="143"/>
      <c r="H258" s="4"/>
      <c r="I258" s="4">
        <f>IF(SUM(M258+Q258+U258+Y258+AC258+AG258+AK258)=0,"",15*SUM(M258+Q258+U258+Y258+AC258+AG258+AK258))</f>
      </c>
      <c r="J258" s="4">
        <f>IF(SUM(N258+R258+V258+Z258+AD258+AH258+AL258)=0,"",15*SUM(N258+R258+V258+Z258+AD258+AH258+AL258))</f>
      </c>
      <c r="K258" s="4">
        <f>IF(SUM(O258+S258+W258+AA258+AE258+AI258+AM258)=0,"",15*SUM(O258+S258+W258+AA258+AE258+AI258+AM258))</f>
      </c>
      <c r="L258" s="140"/>
      <c r="M258" s="4"/>
      <c r="N258" s="4"/>
      <c r="O258" s="141"/>
      <c r="P258" s="143"/>
      <c r="Q258" s="4"/>
      <c r="R258" s="4"/>
      <c r="S258" s="141"/>
      <c r="T258" s="143"/>
      <c r="U258" s="4"/>
      <c r="V258" s="4"/>
      <c r="W258" s="141"/>
      <c r="X258" s="143"/>
      <c r="Y258" s="4"/>
      <c r="Z258" s="4"/>
      <c r="AA258" s="141"/>
      <c r="AB258" s="143"/>
      <c r="AC258" s="4"/>
      <c r="AD258" s="4"/>
      <c r="AE258" s="141"/>
      <c r="AF258" s="143"/>
      <c r="AG258" s="4"/>
      <c r="AH258" s="4"/>
      <c r="AI258" s="141"/>
      <c r="AJ258" s="538" t="s">
        <v>280</v>
      </c>
      <c r="AK258" s="539"/>
      <c r="AL258" s="539"/>
      <c r="AM258" s="540"/>
      <c r="AO258" s="34">
        <f t="shared" si="25"/>
        <v>15</v>
      </c>
    </row>
    <row r="259" spans="1:41" s="123" customFormat="1" ht="18" customHeight="1" thickTop="1">
      <c r="A259" s="383" t="s">
        <v>24</v>
      </c>
      <c r="B259" s="384"/>
      <c r="C259" s="385"/>
      <c r="D259" s="475">
        <f aca="true" t="shared" si="30" ref="D259:AM259">SUM(D246:D258)</f>
        <v>3</v>
      </c>
      <c r="E259" s="436">
        <f t="shared" si="30"/>
        <v>29</v>
      </c>
      <c r="F259" s="416">
        <f t="shared" si="30"/>
        <v>48</v>
      </c>
      <c r="G259" s="422">
        <f t="shared" si="30"/>
        <v>485</v>
      </c>
      <c r="H259" s="436">
        <f t="shared" si="30"/>
        <v>195</v>
      </c>
      <c r="I259" s="436">
        <f t="shared" si="30"/>
        <v>85</v>
      </c>
      <c r="J259" s="436">
        <f t="shared" si="30"/>
        <v>90</v>
      </c>
      <c r="K259" s="416">
        <f t="shared" si="30"/>
        <v>115</v>
      </c>
      <c r="L259" s="79">
        <f t="shared" si="30"/>
        <v>0</v>
      </c>
      <c r="M259" s="80">
        <f t="shared" si="30"/>
        <v>0</v>
      </c>
      <c r="N259" s="80">
        <f t="shared" si="30"/>
        <v>0</v>
      </c>
      <c r="O259" s="82">
        <f t="shared" si="30"/>
        <v>0</v>
      </c>
      <c r="P259" s="79">
        <f t="shared" si="30"/>
        <v>0</v>
      </c>
      <c r="Q259" s="80">
        <f t="shared" si="30"/>
        <v>0</v>
      </c>
      <c r="R259" s="80">
        <f t="shared" si="30"/>
        <v>0</v>
      </c>
      <c r="S259" s="82">
        <f t="shared" si="30"/>
        <v>0</v>
      </c>
      <c r="T259" s="79">
        <f t="shared" si="30"/>
        <v>0</v>
      </c>
      <c r="U259" s="80">
        <f t="shared" si="30"/>
        <v>0</v>
      </c>
      <c r="V259" s="80">
        <f t="shared" si="30"/>
        <v>0</v>
      </c>
      <c r="W259" s="82">
        <f t="shared" si="30"/>
        <v>0</v>
      </c>
      <c r="X259" s="79">
        <f t="shared" si="30"/>
        <v>0</v>
      </c>
      <c r="Y259" s="80">
        <f t="shared" si="30"/>
        <v>0</v>
      </c>
      <c r="Z259" s="80">
        <f t="shared" si="30"/>
        <v>0</v>
      </c>
      <c r="AA259" s="82">
        <f t="shared" si="30"/>
        <v>0</v>
      </c>
      <c r="AB259" s="79">
        <f t="shared" si="30"/>
        <v>30</v>
      </c>
      <c r="AC259" s="80">
        <f t="shared" si="30"/>
        <v>0</v>
      </c>
      <c r="AD259" s="80">
        <f t="shared" si="30"/>
        <v>15</v>
      </c>
      <c r="AE259" s="82">
        <f t="shared" si="30"/>
        <v>0</v>
      </c>
      <c r="AF259" s="79">
        <f t="shared" si="30"/>
        <v>120</v>
      </c>
      <c r="AG259" s="80">
        <f t="shared" si="30"/>
        <v>40</v>
      </c>
      <c r="AH259" s="80">
        <f t="shared" si="30"/>
        <v>60</v>
      </c>
      <c r="AI259" s="82">
        <f t="shared" si="30"/>
        <v>25</v>
      </c>
      <c r="AJ259" s="79">
        <f t="shared" si="30"/>
        <v>45</v>
      </c>
      <c r="AK259" s="80">
        <f t="shared" si="30"/>
        <v>45</v>
      </c>
      <c r="AL259" s="80">
        <f t="shared" si="30"/>
        <v>15</v>
      </c>
      <c r="AM259" s="82">
        <f t="shared" si="30"/>
        <v>90</v>
      </c>
      <c r="AO259" s="123">
        <f>SUM(AO246:AO258)</f>
        <v>48</v>
      </c>
    </row>
    <row r="260" spans="1:39" s="123" customFormat="1" ht="18" customHeight="1" thickBot="1">
      <c r="A260" s="386"/>
      <c r="B260" s="387"/>
      <c r="C260" s="388"/>
      <c r="D260" s="476"/>
      <c r="E260" s="470"/>
      <c r="F260" s="471"/>
      <c r="G260" s="423"/>
      <c r="H260" s="437"/>
      <c r="I260" s="437"/>
      <c r="J260" s="437"/>
      <c r="K260" s="417"/>
      <c r="L260" s="84"/>
      <c r="M260" s="85">
        <f>SUM(L259:O259)</f>
        <v>0</v>
      </c>
      <c r="N260" s="85"/>
      <c r="O260" s="86"/>
      <c r="P260" s="84"/>
      <c r="Q260" s="85">
        <f>SUM(P259:S259)</f>
        <v>0</v>
      </c>
      <c r="R260" s="85"/>
      <c r="S260" s="86"/>
      <c r="T260" s="411">
        <f>SUM(T259:W259)</f>
        <v>0</v>
      </c>
      <c r="U260" s="412"/>
      <c r="V260" s="412"/>
      <c r="W260" s="413"/>
      <c r="X260" s="411">
        <f>SUM(X259:AA259)</f>
        <v>0</v>
      </c>
      <c r="Y260" s="412"/>
      <c r="Z260" s="412"/>
      <c r="AA260" s="413"/>
      <c r="AB260" s="411">
        <f>SUM(AB259:AE259)</f>
        <v>45</v>
      </c>
      <c r="AC260" s="412"/>
      <c r="AD260" s="412"/>
      <c r="AE260" s="413"/>
      <c r="AF260" s="411">
        <f>SUM(AF259:AI259)</f>
        <v>245</v>
      </c>
      <c r="AG260" s="412"/>
      <c r="AH260" s="412"/>
      <c r="AI260" s="413"/>
      <c r="AJ260" s="411">
        <f>SUM(AJ259:AM259)</f>
        <v>195</v>
      </c>
      <c r="AK260" s="412"/>
      <c r="AL260" s="412"/>
      <c r="AM260" s="413"/>
    </row>
    <row r="261" spans="1:39" s="123" customFormat="1" ht="18" customHeight="1">
      <c r="A261" s="396" t="s">
        <v>146</v>
      </c>
      <c r="B261" s="397"/>
      <c r="C261" s="398"/>
      <c r="D261" s="428" t="s">
        <v>269</v>
      </c>
      <c r="E261" s="494" t="s">
        <v>12</v>
      </c>
      <c r="F261" s="414" t="s">
        <v>64</v>
      </c>
      <c r="G261" s="439" t="s">
        <v>10</v>
      </c>
      <c r="H261" s="426" t="s">
        <v>13</v>
      </c>
      <c r="I261" s="426" t="s">
        <v>14</v>
      </c>
      <c r="J261" s="426" t="s">
        <v>15</v>
      </c>
      <c r="K261" s="424" t="s">
        <v>58</v>
      </c>
      <c r="L261" s="489" t="s">
        <v>189</v>
      </c>
      <c r="M261" s="490"/>
      <c r="N261" s="490"/>
      <c r="O261" s="491"/>
      <c r="P261" s="489" t="s">
        <v>190</v>
      </c>
      <c r="Q261" s="490"/>
      <c r="R261" s="490"/>
      <c r="S261" s="491"/>
      <c r="T261" s="489" t="s">
        <v>191</v>
      </c>
      <c r="U261" s="490"/>
      <c r="V261" s="490"/>
      <c r="W261" s="491"/>
      <c r="X261" s="451" t="s">
        <v>192</v>
      </c>
      <c r="Y261" s="452"/>
      <c r="Z261" s="452"/>
      <c r="AA261" s="453"/>
      <c r="AB261" s="451" t="s">
        <v>193</v>
      </c>
      <c r="AC261" s="452"/>
      <c r="AD261" s="452"/>
      <c r="AE261" s="453"/>
      <c r="AF261" s="451" t="s">
        <v>194</v>
      </c>
      <c r="AG261" s="452"/>
      <c r="AH261" s="452"/>
      <c r="AI261" s="453"/>
      <c r="AJ261" s="451" t="s">
        <v>195</v>
      </c>
      <c r="AK261" s="452"/>
      <c r="AL261" s="452"/>
      <c r="AM261" s="453"/>
    </row>
    <row r="262" spans="1:39" s="123" customFormat="1" ht="18" customHeight="1">
      <c r="A262" s="396"/>
      <c r="B262" s="397"/>
      <c r="C262" s="398"/>
      <c r="D262" s="429"/>
      <c r="E262" s="494"/>
      <c r="F262" s="435"/>
      <c r="G262" s="439"/>
      <c r="H262" s="426"/>
      <c r="I262" s="426"/>
      <c r="J262" s="426"/>
      <c r="K262" s="424"/>
      <c r="L262" s="434" t="s">
        <v>13</v>
      </c>
      <c r="M262" s="457" t="s">
        <v>14</v>
      </c>
      <c r="N262" s="441" t="s">
        <v>16</v>
      </c>
      <c r="O262" s="414" t="s">
        <v>62</v>
      </c>
      <c r="P262" s="434" t="s">
        <v>13</v>
      </c>
      <c r="Q262" s="457" t="s">
        <v>14</v>
      </c>
      <c r="R262" s="441" t="s">
        <v>16</v>
      </c>
      <c r="S262" s="414" t="s">
        <v>62</v>
      </c>
      <c r="T262" s="434" t="s">
        <v>13</v>
      </c>
      <c r="U262" s="457" t="s">
        <v>14</v>
      </c>
      <c r="V262" s="441" t="s">
        <v>16</v>
      </c>
      <c r="W262" s="414" t="s">
        <v>62</v>
      </c>
      <c r="X262" s="434" t="s">
        <v>13</v>
      </c>
      <c r="Y262" s="457" t="s">
        <v>14</v>
      </c>
      <c r="Z262" s="441" t="s">
        <v>16</v>
      </c>
      <c r="AA262" s="414" t="s">
        <v>62</v>
      </c>
      <c r="AB262" s="434" t="s">
        <v>13</v>
      </c>
      <c r="AC262" s="457" t="s">
        <v>14</v>
      </c>
      <c r="AD262" s="441" t="s">
        <v>16</v>
      </c>
      <c r="AE262" s="414" t="s">
        <v>62</v>
      </c>
      <c r="AF262" s="434" t="s">
        <v>13</v>
      </c>
      <c r="AG262" s="457" t="s">
        <v>14</v>
      </c>
      <c r="AH262" s="441" t="s">
        <v>16</v>
      </c>
      <c r="AI262" s="414" t="s">
        <v>62</v>
      </c>
      <c r="AJ262" s="434" t="s">
        <v>13</v>
      </c>
      <c r="AK262" s="457" t="s">
        <v>14</v>
      </c>
      <c r="AL262" s="441" t="s">
        <v>16</v>
      </c>
      <c r="AM262" s="414" t="s">
        <v>62</v>
      </c>
    </row>
    <row r="263" spans="1:41" s="123" customFormat="1" ht="18" customHeight="1" thickBot="1">
      <c r="A263" s="396"/>
      <c r="B263" s="397"/>
      <c r="C263" s="398"/>
      <c r="D263" s="430"/>
      <c r="E263" s="442"/>
      <c r="F263" s="415"/>
      <c r="G263" s="440"/>
      <c r="H263" s="427"/>
      <c r="I263" s="427"/>
      <c r="J263" s="427"/>
      <c r="K263" s="425"/>
      <c r="L263" s="423"/>
      <c r="M263" s="437"/>
      <c r="N263" s="442"/>
      <c r="O263" s="415"/>
      <c r="P263" s="423"/>
      <c r="Q263" s="437"/>
      <c r="R263" s="442"/>
      <c r="S263" s="415"/>
      <c r="T263" s="423"/>
      <c r="U263" s="437"/>
      <c r="V263" s="442"/>
      <c r="W263" s="415"/>
      <c r="X263" s="423"/>
      <c r="Y263" s="437"/>
      <c r="Z263" s="442"/>
      <c r="AA263" s="415"/>
      <c r="AB263" s="423"/>
      <c r="AC263" s="437"/>
      <c r="AD263" s="442"/>
      <c r="AE263" s="415"/>
      <c r="AF263" s="423"/>
      <c r="AG263" s="437"/>
      <c r="AH263" s="442"/>
      <c r="AI263" s="415"/>
      <c r="AJ263" s="423"/>
      <c r="AK263" s="437"/>
      <c r="AL263" s="442"/>
      <c r="AM263" s="415"/>
      <c r="AO263" s="123" t="s">
        <v>157</v>
      </c>
    </row>
    <row r="264" spans="1:39" s="123" customFormat="1" ht="18" customHeight="1">
      <c r="A264" s="396"/>
      <c r="B264" s="397"/>
      <c r="C264" s="398"/>
      <c r="D264" s="502">
        <f aca="true" t="shared" si="31" ref="D264:K264">SUM(D259,D149,D78,D27)</f>
        <v>15</v>
      </c>
      <c r="E264" s="473">
        <f t="shared" si="31"/>
        <v>126</v>
      </c>
      <c r="F264" s="487">
        <f t="shared" si="31"/>
        <v>210</v>
      </c>
      <c r="G264" s="504">
        <f t="shared" si="31"/>
        <v>2500</v>
      </c>
      <c r="H264" s="473">
        <f t="shared" si="31"/>
        <v>1095</v>
      </c>
      <c r="I264" s="473">
        <f t="shared" si="31"/>
        <v>435</v>
      </c>
      <c r="J264" s="473">
        <f t="shared" si="31"/>
        <v>700</v>
      </c>
      <c r="K264" s="492">
        <f t="shared" si="31"/>
        <v>270</v>
      </c>
      <c r="L264" s="87">
        <f aca="true" t="shared" si="32" ref="L264:AM264">SUM(L27+L149+L259+L78)</f>
        <v>210</v>
      </c>
      <c r="M264" s="88">
        <f t="shared" si="32"/>
        <v>60</v>
      </c>
      <c r="N264" s="88">
        <f t="shared" si="32"/>
        <v>60</v>
      </c>
      <c r="O264" s="89">
        <f t="shared" si="32"/>
        <v>20</v>
      </c>
      <c r="P264" s="87">
        <f t="shared" si="32"/>
        <v>155</v>
      </c>
      <c r="Q264" s="88">
        <f t="shared" si="32"/>
        <v>95</v>
      </c>
      <c r="R264" s="88">
        <f t="shared" si="32"/>
        <v>105</v>
      </c>
      <c r="S264" s="90">
        <f t="shared" si="32"/>
        <v>15</v>
      </c>
      <c r="T264" s="91">
        <f t="shared" si="32"/>
        <v>140</v>
      </c>
      <c r="U264" s="88">
        <f t="shared" si="32"/>
        <v>75</v>
      </c>
      <c r="V264" s="88">
        <f t="shared" si="32"/>
        <v>125</v>
      </c>
      <c r="W264" s="89">
        <f t="shared" si="32"/>
        <v>0</v>
      </c>
      <c r="X264" s="87">
        <f t="shared" si="32"/>
        <v>150</v>
      </c>
      <c r="Y264" s="88">
        <f t="shared" si="32"/>
        <v>55</v>
      </c>
      <c r="Z264" s="88">
        <f t="shared" si="32"/>
        <v>115</v>
      </c>
      <c r="AA264" s="90">
        <f t="shared" si="32"/>
        <v>60</v>
      </c>
      <c r="AB264" s="91">
        <f t="shared" si="32"/>
        <v>175</v>
      </c>
      <c r="AC264" s="88">
        <f t="shared" si="32"/>
        <v>55</v>
      </c>
      <c r="AD264" s="88">
        <f t="shared" si="32"/>
        <v>155</v>
      </c>
      <c r="AE264" s="89">
        <f t="shared" si="32"/>
        <v>15</v>
      </c>
      <c r="AF264" s="87">
        <f t="shared" si="32"/>
        <v>190</v>
      </c>
      <c r="AG264" s="88">
        <f t="shared" si="32"/>
        <v>50</v>
      </c>
      <c r="AH264" s="88">
        <f t="shared" si="32"/>
        <v>125</v>
      </c>
      <c r="AI264" s="90">
        <f t="shared" si="32"/>
        <v>70</v>
      </c>
      <c r="AJ264" s="87">
        <f t="shared" si="32"/>
        <v>75</v>
      </c>
      <c r="AK264" s="88">
        <f t="shared" si="32"/>
        <v>45</v>
      </c>
      <c r="AL264" s="88">
        <f t="shared" si="32"/>
        <v>15</v>
      </c>
      <c r="AM264" s="90">
        <f t="shared" si="32"/>
        <v>90</v>
      </c>
    </row>
    <row r="265" spans="1:41" s="123" customFormat="1" ht="18" customHeight="1" thickBot="1">
      <c r="A265" s="396"/>
      <c r="B265" s="397"/>
      <c r="C265" s="398"/>
      <c r="D265" s="503"/>
      <c r="E265" s="421"/>
      <c r="F265" s="488"/>
      <c r="G265" s="505"/>
      <c r="H265" s="421"/>
      <c r="I265" s="421"/>
      <c r="J265" s="421"/>
      <c r="K265" s="493"/>
      <c r="L265" s="431">
        <f>SUM(L264:O264)</f>
        <v>350</v>
      </c>
      <c r="M265" s="432"/>
      <c r="N265" s="432"/>
      <c r="O265" s="432"/>
      <c r="P265" s="431">
        <f>SUM(P264:S264)</f>
        <v>370</v>
      </c>
      <c r="Q265" s="432"/>
      <c r="R265" s="432"/>
      <c r="S265" s="432"/>
      <c r="T265" s="431">
        <f>SUM(T264:W264)</f>
        <v>340</v>
      </c>
      <c r="U265" s="432"/>
      <c r="V265" s="432"/>
      <c r="W265" s="432"/>
      <c r="X265" s="431">
        <f>SUM(X264:AA264)</f>
        <v>380</v>
      </c>
      <c r="Y265" s="432"/>
      <c r="Z265" s="432"/>
      <c r="AA265" s="432"/>
      <c r="AB265" s="431">
        <f>SUM(AB264:AE264)</f>
        <v>400</v>
      </c>
      <c r="AC265" s="432"/>
      <c r="AD265" s="432"/>
      <c r="AE265" s="432"/>
      <c r="AF265" s="431">
        <f>SUM(AF264:AI264)</f>
        <v>435</v>
      </c>
      <c r="AG265" s="432"/>
      <c r="AH265" s="432"/>
      <c r="AI265" s="432"/>
      <c r="AJ265" s="431">
        <f>SUM(AJ264:AM264)</f>
        <v>225</v>
      </c>
      <c r="AK265" s="432"/>
      <c r="AL265" s="432"/>
      <c r="AM265" s="433"/>
      <c r="AO265" s="123">
        <f>SUM(L265:AM265)</f>
        <v>2500</v>
      </c>
    </row>
    <row r="266" spans="1:41" s="123" customFormat="1" ht="18" customHeight="1">
      <c r="A266" s="396"/>
      <c r="B266" s="397"/>
      <c r="C266" s="398"/>
      <c r="D266" s="495" t="s">
        <v>26</v>
      </c>
      <c r="E266" s="496"/>
      <c r="F266" s="497"/>
      <c r="G266" s="472" t="s">
        <v>27</v>
      </c>
      <c r="H266" s="452"/>
      <c r="I266" s="452"/>
      <c r="J266" s="452"/>
      <c r="K266" s="453"/>
      <c r="L266" s="477">
        <v>3</v>
      </c>
      <c r="M266" s="478"/>
      <c r="N266" s="478"/>
      <c r="O266" s="479"/>
      <c r="P266" s="477">
        <v>3</v>
      </c>
      <c r="Q266" s="478"/>
      <c r="R266" s="478"/>
      <c r="S266" s="479"/>
      <c r="T266" s="477">
        <v>1</v>
      </c>
      <c r="U266" s="478"/>
      <c r="V266" s="478"/>
      <c r="W266" s="479"/>
      <c r="X266" s="477">
        <v>3</v>
      </c>
      <c r="Y266" s="478"/>
      <c r="Z266" s="478"/>
      <c r="AA266" s="479"/>
      <c r="AB266" s="477">
        <v>1</v>
      </c>
      <c r="AC266" s="478"/>
      <c r="AD266" s="478"/>
      <c r="AE266" s="479"/>
      <c r="AF266" s="477">
        <v>4</v>
      </c>
      <c r="AG266" s="478"/>
      <c r="AH266" s="478"/>
      <c r="AI266" s="479"/>
      <c r="AJ266" s="477">
        <v>0</v>
      </c>
      <c r="AK266" s="478"/>
      <c r="AL266" s="478"/>
      <c r="AM266" s="479"/>
      <c r="AO266" s="123">
        <f>SUM(L266:AM266)</f>
        <v>15</v>
      </c>
    </row>
    <row r="267" spans="1:41" s="123" customFormat="1" ht="18" customHeight="1">
      <c r="A267" s="396"/>
      <c r="B267" s="397"/>
      <c r="C267" s="398"/>
      <c r="D267" s="498"/>
      <c r="E267" s="397"/>
      <c r="F267" s="499"/>
      <c r="G267" s="481" t="s">
        <v>28</v>
      </c>
      <c r="H267" s="482"/>
      <c r="I267" s="482"/>
      <c r="J267" s="482"/>
      <c r="K267" s="483"/>
      <c r="L267" s="466">
        <v>14</v>
      </c>
      <c r="M267" s="467"/>
      <c r="N267" s="467"/>
      <c r="O267" s="468"/>
      <c r="P267" s="466">
        <v>17</v>
      </c>
      <c r="Q267" s="467"/>
      <c r="R267" s="467"/>
      <c r="S267" s="468"/>
      <c r="T267" s="466">
        <v>19</v>
      </c>
      <c r="U267" s="467"/>
      <c r="V267" s="467"/>
      <c r="W267" s="468"/>
      <c r="X267" s="466">
        <v>18</v>
      </c>
      <c r="Y267" s="467"/>
      <c r="Z267" s="467"/>
      <c r="AA267" s="468"/>
      <c r="AB267" s="466">
        <v>21</v>
      </c>
      <c r="AC267" s="467"/>
      <c r="AD267" s="467"/>
      <c r="AE267" s="468"/>
      <c r="AF267" s="466">
        <v>22</v>
      </c>
      <c r="AG267" s="467"/>
      <c r="AH267" s="467"/>
      <c r="AI267" s="468"/>
      <c r="AJ267" s="466">
        <v>15</v>
      </c>
      <c r="AK267" s="467"/>
      <c r="AL267" s="467"/>
      <c r="AM267" s="468"/>
      <c r="AO267" s="123">
        <f>SUM(L267:AM267)</f>
        <v>126</v>
      </c>
    </row>
    <row r="268" spans="1:41" s="123" customFormat="1" ht="18" customHeight="1" thickBot="1">
      <c r="A268" s="396"/>
      <c r="B268" s="397"/>
      <c r="C268" s="398"/>
      <c r="D268" s="500"/>
      <c r="E268" s="432"/>
      <c r="F268" s="501"/>
      <c r="G268" s="481" t="s">
        <v>64</v>
      </c>
      <c r="H268" s="482"/>
      <c r="I268" s="482"/>
      <c r="J268" s="482"/>
      <c r="K268" s="483"/>
      <c r="L268" s="480">
        <v>30</v>
      </c>
      <c r="M268" s="480"/>
      <c r="N268" s="480"/>
      <c r="O268" s="480"/>
      <c r="P268" s="480">
        <v>30</v>
      </c>
      <c r="Q268" s="480"/>
      <c r="R268" s="480"/>
      <c r="S268" s="480"/>
      <c r="T268" s="480">
        <v>30</v>
      </c>
      <c r="U268" s="480"/>
      <c r="V268" s="480"/>
      <c r="W268" s="480"/>
      <c r="X268" s="480">
        <v>30</v>
      </c>
      <c r="Y268" s="480"/>
      <c r="Z268" s="480"/>
      <c r="AA268" s="480"/>
      <c r="AB268" s="480">
        <v>30</v>
      </c>
      <c r="AC268" s="480"/>
      <c r="AD268" s="480"/>
      <c r="AE268" s="480"/>
      <c r="AF268" s="480">
        <v>30</v>
      </c>
      <c r="AG268" s="480"/>
      <c r="AH268" s="480"/>
      <c r="AI268" s="480"/>
      <c r="AJ268" s="480">
        <v>30</v>
      </c>
      <c r="AK268" s="480"/>
      <c r="AL268" s="480"/>
      <c r="AM268" s="480"/>
      <c r="AO268" s="123">
        <f>SUM(L268:AM268)</f>
        <v>210</v>
      </c>
    </row>
    <row r="269" spans="1:39" ht="18" customHeight="1">
      <c r="A269" s="92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4"/>
      <c r="V269" s="93"/>
      <c r="W269" s="93"/>
      <c r="X269" s="93"/>
      <c r="Y269" s="93"/>
      <c r="Z269" s="94"/>
      <c r="AA269" s="95"/>
      <c r="AB269" s="96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8"/>
    </row>
    <row r="270" spans="1:39" ht="18" customHeight="1">
      <c r="A270" s="8" t="s">
        <v>61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20"/>
      <c r="AB270" s="99"/>
      <c r="AC270" s="100" t="s">
        <v>231</v>
      </c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1"/>
    </row>
    <row r="271" spans="1:39" ht="18" customHeight="1">
      <c r="A271" s="102"/>
      <c r="B271" s="103" t="s">
        <v>19</v>
      </c>
      <c r="C271" s="229" t="s">
        <v>198</v>
      </c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04"/>
      <c r="U271" s="104"/>
      <c r="V271" s="104"/>
      <c r="W271" s="104"/>
      <c r="X271" s="14"/>
      <c r="Y271" s="14"/>
      <c r="Z271" s="14"/>
      <c r="AA271" s="20"/>
      <c r="AB271" s="99"/>
      <c r="AC271" s="100"/>
      <c r="AD271" s="105"/>
      <c r="AE271" s="105"/>
      <c r="AF271" s="100"/>
      <c r="AG271" s="100"/>
      <c r="AH271" s="100"/>
      <c r="AI271" s="100"/>
      <c r="AJ271" s="100"/>
      <c r="AK271" s="106"/>
      <c r="AL271" s="106"/>
      <c r="AM271" s="107"/>
    </row>
    <row r="272" spans="1:39" ht="18" customHeight="1">
      <c r="A272" s="102"/>
      <c r="C272" s="229" t="s">
        <v>199</v>
      </c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09"/>
      <c r="U272" s="13"/>
      <c r="V272" s="109"/>
      <c r="W272" s="109"/>
      <c r="X272" s="14"/>
      <c r="Y272" s="14"/>
      <c r="Z272" s="14"/>
      <c r="AA272" s="20"/>
      <c r="AB272" s="99"/>
      <c r="AC272" s="110" t="s">
        <v>29</v>
      </c>
      <c r="AD272" s="111"/>
      <c r="AE272" s="111"/>
      <c r="AF272" s="112"/>
      <c r="AG272" s="111"/>
      <c r="AH272" s="100"/>
      <c r="AI272" s="100"/>
      <c r="AJ272" s="111"/>
      <c r="AK272" s="111"/>
      <c r="AL272" s="111"/>
      <c r="AM272" s="101"/>
    </row>
    <row r="273" spans="1:39" ht="18" customHeight="1">
      <c r="A273" s="102"/>
      <c r="B273" s="103" t="s">
        <v>20</v>
      </c>
      <c r="C273" s="108" t="s">
        <v>214</v>
      </c>
      <c r="D273" s="34"/>
      <c r="E273" s="34"/>
      <c r="F273" s="3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4"/>
      <c r="R273" s="14"/>
      <c r="S273" s="14"/>
      <c r="T273" s="104"/>
      <c r="U273" s="104"/>
      <c r="V273" s="104"/>
      <c r="W273" s="104"/>
      <c r="X273" s="14"/>
      <c r="Y273" s="14"/>
      <c r="Z273" s="14"/>
      <c r="AA273" s="20"/>
      <c r="AB273" s="99"/>
      <c r="AC273" s="112" t="s">
        <v>30</v>
      </c>
      <c r="AD273" s="112" t="s">
        <v>31</v>
      </c>
      <c r="AE273" s="100"/>
      <c r="AF273" s="105"/>
      <c r="AG273" s="100"/>
      <c r="AH273" s="100"/>
      <c r="AI273" s="100"/>
      <c r="AJ273" s="100"/>
      <c r="AK273" s="100"/>
      <c r="AL273" s="100"/>
      <c r="AM273" s="115"/>
    </row>
    <row r="274" spans="1:39" ht="18" customHeight="1">
      <c r="A274" s="102"/>
      <c r="B274" s="114" t="s">
        <v>21</v>
      </c>
      <c r="C274" s="1" t="s">
        <v>271</v>
      </c>
      <c r="D274" s="104"/>
      <c r="E274" s="104"/>
      <c r="F274" s="104"/>
      <c r="G274" s="34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4"/>
      <c r="Y274" s="14"/>
      <c r="Z274" s="14"/>
      <c r="AA274" s="20"/>
      <c r="AB274" s="99"/>
      <c r="AC274" s="111" t="s">
        <v>32</v>
      </c>
      <c r="AD274" s="111" t="s">
        <v>33</v>
      </c>
      <c r="AE274" s="119"/>
      <c r="AF274" s="119"/>
      <c r="AG274" s="100"/>
      <c r="AH274" s="100"/>
      <c r="AI274" s="100"/>
      <c r="AJ274" s="100"/>
      <c r="AK274" s="100"/>
      <c r="AL274" s="100"/>
      <c r="AM274" s="101"/>
    </row>
    <row r="275" spans="1:39" ht="18" customHeight="1">
      <c r="A275" s="102"/>
      <c r="B275" s="116" t="s">
        <v>22</v>
      </c>
      <c r="C275" s="308" t="s">
        <v>282</v>
      </c>
      <c r="D275" s="34"/>
      <c r="E275" s="34"/>
      <c r="F275" s="34"/>
      <c r="G275" s="34"/>
      <c r="H275" s="34"/>
      <c r="I275" s="34"/>
      <c r="J275" s="34"/>
      <c r="K275" s="120"/>
      <c r="L275" s="34"/>
      <c r="M275" s="34"/>
      <c r="N275" s="34"/>
      <c r="O275" s="34"/>
      <c r="P275" s="34"/>
      <c r="Q275" s="34"/>
      <c r="R275" s="34"/>
      <c r="S275" s="34"/>
      <c r="T275" s="34"/>
      <c r="U275" s="14"/>
      <c r="V275" s="14"/>
      <c r="W275" s="14"/>
      <c r="X275" s="14"/>
      <c r="Y275" s="14"/>
      <c r="Z275" s="14"/>
      <c r="AA275" s="20"/>
      <c r="AB275" s="99"/>
      <c r="AC275" s="112" t="s">
        <v>15</v>
      </c>
      <c r="AD275" s="121" t="s">
        <v>34</v>
      </c>
      <c r="AE275" s="100"/>
      <c r="AF275" s="100"/>
      <c r="AG275" s="100"/>
      <c r="AH275" s="100"/>
      <c r="AI275" s="100"/>
      <c r="AJ275" s="100"/>
      <c r="AK275" s="100"/>
      <c r="AL275" s="100"/>
      <c r="AM275" s="101"/>
    </row>
    <row r="276" spans="1:39" ht="18" customHeight="1">
      <c r="A276" s="102"/>
      <c r="B276" s="116" t="s">
        <v>23</v>
      </c>
      <c r="C276" s="117" t="s">
        <v>270</v>
      </c>
      <c r="D276" s="34"/>
      <c r="E276" s="34"/>
      <c r="F276" s="34"/>
      <c r="G276" s="3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20"/>
      <c r="AB276" s="99"/>
      <c r="AC276" s="112" t="s">
        <v>35</v>
      </c>
      <c r="AD276" s="112" t="s">
        <v>36</v>
      </c>
      <c r="AE276" s="100"/>
      <c r="AF276" s="100"/>
      <c r="AG276" s="100"/>
      <c r="AH276" s="100"/>
      <c r="AI276" s="100"/>
      <c r="AJ276" s="100"/>
      <c r="AK276" s="100"/>
      <c r="AL276" s="100"/>
      <c r="AM276" s="101"/>
    </row>
    <row r="277" spans="1:39" ht="18" customHeight="1">
      <c r="A277" s="102"/>
      <c r="B277" s="116" t="s">
        <v>45</v>
      </c>
      <c r="C277" s="1" t="s">
        <v>266</v>
      </c>
      <c r="D277" s="34"/>
      <c r="E277" s="34"/>
      <c r="F277" s="3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04"/>
      <c r="U277" s="104"/>
      <c r="V277" s="104"/>
      <c r="W277" s="104"/>
      <c r="X277" s="14"/>
      <c r="Y277" s="14"/>
      <c r="Z277" s="14"/>
      <c r="AA277" s="20"/>
      <c r="AB277" s="99"/>
      <c r="AC277" s="112" t="s">
        <v>37</v>
      </c>
      <c r="AD277" s="112" t="s">
        <v>38</v>
      </c>
      <c r="AE277" s="100"/>
      <c r="AF277" s="105"/>
      <c r="AG277" s="100"/>
      <c r="AH277" s="100"/>
      <c r="AI277" s="100"/>
      <c r="AJ277" s="100"/>
      <c r="AK277" s="100"/>
      <c r="AL277" s="100"/>
      <c r="AM277" s="101"/>
    </row>
    <row r="278" spans="1:39" ht="18" customHeight="1">
      <c r="A278" s="102"/>
      <c r="B278" s="116" t="s">
        <v>46</v>
      </c>
      <c r="C278" s="1" t="s">
        <v>265</v>
      </c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04"/>
      <c r="U278" s="104"/>
      <c r="V278" s="104"/>
      <c r="W278" s="104"/>
      <c r="X278" s="14"/>
      <c r="Y278" s="14"/>
      <c r="Z278" s="14"/>
      <c r="AA278" s="20"/>
      <c r="AB278" s="99"/>
      <c r="AC278" s="111" t="s">
        <v>39</v>
      </c>
      <c r="AD278" s="111" t="s">
        <v>40</v>
      </c>
      <c r="AE278" s="100"/>
      <c r="AF278" s="105"/>
      <c r="AG278" s="100"/>
      <c r="AH278" s="100"/>
      <c r="AI278" s="100"/>
      <c r="AJ278" s="100"/>
      <c r="AK278" s="100"/>
      <c r="AL278" s="100"/>
      <c r="AM278" s="101"/>
    </row>
    <row r="279" spans="1:39" ht="18" customHeight="1">
      <c r="A279" s="102"/>
      <c r="B279" s="103" t="s">
        <v>47</v>
      </c>
      <c r="C279" s="231" t="s">
        <v>267</v>
      </c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04"/>
      <c r="U279" s="104"/>
      <c r="V279" s="104"/>
      <c r="W279" s="104"/>
      <c r="X279" s="14"/>
      <c r="Y279" s="14"/>
      <c r="Z279" s="14"/>
      <c r="AA279" s="20"/>
      <c r="AB279" s="99"/>
      <c r="AC279" s="111"/>
      <c r="AD279" s="111"/>
      <c r="AE279" s="100"/>
      <c r="AF279" s="105"/>
      <c r="AG279" s="100"/>
      <c r="AH279" s="100"/>
      <c r="AI279" s="100"/>
      <c r="AJ279" s="100"/>
      <c r="AK279" s="100"/>
      <c r="AL279" s="100"/>
      <c r="AM279" s="101"/>
    </row>
    <row r="280" spans="1:39" ht="18" customHeight="1">
      <c r="A280" s="102"/>
      <c r="B280" s="103"/>
      <c r="C280" s="3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04"/>
      <c r="U280" s="104"/>
      <c r="V280" s="104"/>
      <c r="W280" s="104"/>
      <c r="X280" s="14"/>
      <c r="Y280" s="14"/>
      <c r="Z280" s="14"/>
      <c r="AA280" s="20"/>
      <c r="AB280" s="99"/>
      <c r="AC280" s="122"/>
      <c r="AD280" s="111" t="s">
        <v>63</v>
      </c>
      <c r="AE280" s="123"/>
      <c r="AF280" s="105"/>
      <c r="AG280" s="100"/>
      <c r="AH280" s="100"/>
      <c r="AI280" s="105"/>
      <c r="AJ280" s="100"/>
      <c r="AK280" s="100"/>
      <c r="AL280" s="100"/>
      <c r="AM280" s="101"/>
    </row>
    <row r="281" spans="1:39" ht="18" customHeight="1" thickBot="1">
      <c r="A281" s="124"/>
      <c r="B281" s="232"/>
      <c r="C281" s="28"/>
      <c r="D281" s="28"/>
      <c r="E281" s="125"/>
      <c r="F281" s="125"/>
      <c r="G281" s="125"/>
      <c r="H281" s="125"/>
      <c r="I281" s="125"/>
      <c r="J281" s="125"/>
      <c r="K281" s="28"/>
      <c r="L281" s="28"/>
      <c r="M281" s="28"/>
      <c r="N281" s="28"/>
      <c r="O281" s="28"/>
      <c r="P281" s="28"/>
      <c r="Q281" s="28"/>
      <c r="R281" s="28"/>
      <c r="S281" s="28"/>
      <c r="T281" s="126"/>
      <c r="U281" s="28"/>
      <c r="V281" s="28"/>
      <c r="W281" s="28"/>
      <c r="X281" s="28"/>
      <c r="Y281" s="28"/>
      <c r="Z281" s="28"/>
      <c r="AA281" s="127"/>
      <c r="AB281" s="484" t="s">
        <v>86</v>
      </c>
      <c r="AC281" s="404"/>
      <c r="AD281" s="485"/>
      <c r="AE281" s="485"/>
      <c r="AF281" s="485"/>
      <c r="AG281" s="485"/>
      <c r="AH281" s="485"/>
      <c r="AI281" s="485"/>
      <c r="AJ281" s="485"/>
      <c r="AK281" s="485"/>
      <c r="AL281" s="485"/>
      <c r="AM281" s="486"/>
    </row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spans="3:7" ht="18" customHeight="1">
      <c r="C292" s="225" t="s">
        <v>107</v>
      </c>
      <c r="D292" s="225"/>
      <c r="E292" s="225"/>
      <c r="F292" s="225"/>
      <c r="G292" s="225">
        <f>G22+G21+G25+G23+G68+G69+G71+G73+G72+G74+G121+G122+G124+G125+G126+G127+G128+G133+G134+G190+G191+G192+G193+G194+G195+G196+G197+G198+G204+G146</f>
        <v>1275</v>
      </c>
    </row>
    <row r="293" ht="18" customHeight="1">
      <c r="AR293" s="7">
        <f>1290/2400</f>
        <v>0.5375</v>
      </c>
    </row>
    <row r="294" ht="18" customHeight="1">
      <c r="K294" s="7">
        <f>G292/G264</f>
        <v>0.51</v>
      </c>
    </row>
    <row r="295" spans="3:7" ht="18" customHeight="1">
      <c r="C295" s="225" t="s">
        <v>108</v>
      </c>
      <c r="D295" s="225"/>
      <c r="E295" s="225"/>
      <c r="F295" s="225"/>
      <c r="G295" s="226">
        <f>G210-G292</f>
        <v>1225</v>
      </c>
    </row>
    <row r="296" ht="18" customHeight="1">
      <c r="K296" s="7">
        <f>G295/G264</f>
        <v>0.49</v>
      </c>
    </row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</sheetData>
  <sheetProtection/>
  <mergeCells count="854">
    <mergeCell ref="AJ258:AM258"/>
    <mergeCell ref="D67:E67"/>
    <mergeCell ref="H83:H84"/>
    <mergeCell ref="H80:H82"/>
    <mergeCell ref="F78:F79"/>
    <mergeCell ref="G114:G117"/>
    <mergeCell ref="G212:K212"/>
    <mergeCell ref="G210:G211"/>
    <mergeCell ref="D118:E118"/>
    <mergeCell ref="E186:E188"/>
    <mergeCell ref="B73:C73"/>
    <mergeCell ref="B68:C68"/>
    <mergeCell ref="B72:C72"/>
    <mergeCell ref="B71:C71"/>
    <mergeCell ref="A78:C79"/>
    <mergeCell ref="E78:E79"/>
    <mergeCell ref="D78:D79"/>
    <mergeCell ref="A12:C12"/>
    <mergeCell ref="G36:K36"/>
    <mergeCell ref="B62:C66"/>
    <mergeCell ref="G62:K62"/>
    <mergeCell ref="K27:K28"/>
    <mergeCell ref="K64:K66"/>
    <mergeCell ref="A27:C28"/>
    <mergeCell ref="D15:F16"/>
    <mergeCell ref="A59:C59"/>
    <mergeCell ref="A56:C56"/>
    <mergeCell ref="A62:A66"/>
    <mergeCell ref="D64:D66"/>
    <mergeCell ref="B69:C69"/>
    <mergeCell ref="B70:C70"/>
    <mergeCell ref="B67:C67"/>
    <mergeCell ref="J29:J31"/>
    <mergeCell ref="G35:K35"/>
    <mergeCell ref="G29:G31"/>
    <mergeCell ref="J32:J33"/>
    <mergeCell ref="K32:K33"/>
    <mergeCell ref="G32:G33"/>
    <mergeCell ref="H29:H31"/>
    <mergeCell ref="G34:K34"/>
    <mergeCell ref="D62:F63"/>
    <mergeCell ref="F64:F66"/>
    <mergeCell ref="I83:I84"/>
    <mergeCell ref="E64:E66"/>
    <mergeCell ref="F83:F84"/>
    <mergeCell ref="E80:E82"/>
    <mergeCell ref="D83:D84"/>
    <mergeCell ref="H64:H66"/>
    <mergeCell ref="H63:K63"/>
    <mergeCell ref="G113:K113"/>
    <mergeCell ref="H115:H117"/>
    <mergeCell ref="G83:G84"/>
    <mergeCell ref="G80:G82"/>
    <mergeCell ref="G86:K86"/>
    <mergeCell ref="J78:J79"/>
    <mergeCell ref="J64:J66"/>
    <mergeCell ref="A110:C110"/>
    <mergeCell ref="E83:E84"/>
    <mergeCell ref="AB227:AM227"/>
    <mergeCell ref="X214:AA214"/>
    <mergeCell ref="AB214:AE214"/>
    <mergeCell ref="AF214:AI214"/>
    <mergeCell ref="AJ214:AM214"/>
    <mergeCell ref="X148:AA148"/>
    <mergeCell ref="AJ204:AM204"/>
    <mergeCell ref="D186:D188"/>
    <mergeCell ref="H210:H211"/>
    <mergeCell ref="I210:I211"/>
    <mergeCell ref="J210:J211"/>
    <mergeCell ref="AF211:AI211"/>
    <mergeCell ref="L211:O211"/>
    <mergeCell ref="P211:S211"/>
    <mergeCell ref="T214:W214"/>
    <mergeCell ref="AF212:AI212"/>
    <mergeCell ref="T211:W211"/>
    <mergeCell ref="X211:AA211"/>
    <mergeCell ref="L212:O212"/>
    <mergeCell ref="P212:S212"/>
    <mergeCell ref="AF213:AI213"/>
    <mergeCell ref="AJ213:AM213"/>
    <mergeCell ref="T212:W212"/>
    <mergeCell ref="X212:AA212"/>
    <mergeCell ref="AB212:AE212"/>
    <mergeCell ref="AJ212:AM212"/>
    <mergeCell ref="T213:W213"/>
    <mergeCell ref="X213:AA213"/>
    <mergeCell ref="AB213:AE213"/>
    <mergeCell ref="G214:K214"/>
    <mergeCell ref="L214:O214"/>
    <mergeCell ref="P214:S214"/>
    <mergeCell ref="G213:K213"/>
    <mergeCell ref="L213:O213"/>
    <mergeCell ref="P213:S213"/>
    <mergeCell ref="AJ211:AM211"/>
    <mergeCell ref="AM208:AM209"/>
    <mergeCell ref="AB211:AE211"/>
    <mergeCell ref="AI208:AI209"/>
    <mergeCell ref="AF208:AF209"/>
    <mergeCell ref="AG208:AG209"/>
    <mergeCell ref="AK208:AK209"/>
    <mergeCell ref="AB208:AB209"/>
    <mergeCell ref="AC208:AC209"/>
    <mergeCell ref="AH208:AH209"/>
    <mergeCell ref="M208:M209"/>
    <mergeCell ref="L207:O207"/>
    <mergeCell ref="AD208:AD209"/>
    <mergeCell ref="Y208:Y209"/>
    <mergeCell ref="Z208:Z209"/>
    <mergeCell ref="AA208:AA209"/>
    <mergeCell ref="V208:V209"/>
    <mergeCell ref="N208:N209"/>
    <mergeCell ref="W208:W209"/>
    <mergeCell ref="X208:X209"/>
    <mergeCell ref="K205:K206"/>
    <mergeCell ref="D210:D211"/>
    <mergeCell ref="E210:E211"/>
    <mergeCell ref="F210:F211"/>
    <mergeCell ref="K210:K211"/>
    <mergeCell ref="AL208:AL209"/>
    <mergeCell ref="AJ208:AJ209"/>
    <mergeCell ref="AE208:AE209"/>
    <mergeCell ref="G207:G209"/>
    <mergeCell ref="H207:H209"/>
    <mergeCell ref="AB207:AE207"/>
    <mergeCell ref="P207:S207"/>
    <mergeCell ref="A207:C214"/>
    <mergeCell ref="D207:D209"/>
    <mergeCell ref="E207:E209"/>
    <mergeCell ref="F207:F209"/>
    <mergeCell ref="D212:F214"/>
    <mergeCell ref="I207:I209"/>
    <mergeCell ref="L208:L209"/>
    <mergeCell ref="Q208:Q209"/>
    <mergeCell ref="P208:P209"/>
    <mergeCell ref="AJ206:AM206"/>
    <mergeCell ref="AJ207:AM207"/>
    <mergeCell ref="R208:R209"/>
    <mergeCell ref="S208:S209"/>
    <mergeCell ref="T208:T209"/>
    <mergeCell ref="U208:U209"/>
    <mergeCell ref="AB206:AE206"/>
    <mergeCell ref="T206:W206"/>
    <mergeCell ref="X207:AA207"/>
    <mergeCell ref="D205:D206"/>
    <mergeCell ref="E205:E206"/>
    <mergeCell ref="F205:F206"/>
    <mergeCell ref="G205:G206"/>
    <mergeCell ref="T207:W207"/>
    <mergeCell ref="H205:H206"/>
    <mergeCell ref="I205:I206"/>
    <mergeCell ref="J207:J209"/>
    <mergeCell ref="K207:K209"/>
    <mergeCell ref="O208:O209"/>
    <mergeCell ref="Z187:Z188"/>
    <mergeCell ref="AB187:AB188"/>
    <mergeCell ref="AI187:AI188"/>
    <mergeCell ref="AB185:AE185"/>
    <mergeCell ref="AC187:AC188"/>
    <mergeCell ref="AF187:AF188"/>
    <mergeCell ref="AH187:AH188"/>
    <mergeCell ref="X185:AA185"/>
    <mergeCell ref="AD187:AD188"/>
    <mergeCell ref="AA187:AA188"/>
    <mergeCell ref="H186:H188"/>
    <mergeCell ref="D184:F185"/>
    <mergeCell ref="G185:G188"/>
    <mergeCell ref="F186:F188"/>
    <mergeCell ref="H185:K185"/>
    <mergeCell ref="A180:C180"/>
    <mergeCell ref="G184:K184"/>
    <mergeCell ref="J186:J188"/>
    <mergeCell ref="A183:C183"/>
    <mergeCell ref="I186:I188"/>
    <mergeCell ref="A177:C177"/>
    <mergeCell ref="A182:C182"/>
    <mergeCell ref="A181:C181"/>
    <mergeCell ref="AB158:AE158"/>
    <mergeCell ref="P158:S158"/>
    <mergeCell ref="D172:AA173"/>
    <mergeCell ref="L158:O158"/>
    <mergeCell ref="A175:C175"/>
    <mergeCell ref="A179:C179"/>
    <mergeCell ref="D156:F158"/>
    <mergeCell ref="AJ155:AM155"/>
    <mergeCell ref="T158:W158"/>
    <mergeCell ref="AF155:AI155"/>
    <mergeCell ref="AJ158:AM158"/>
    <mergeCell ref="AJ157:AM157"/>
    <mergeCell ref="AB182:AM182"/>
    <mergeCell ref="AF157:AI157"/>
    <mergeCell ref="AJ156:AM156"/>
    <mergeCell ref="AF158:AI158"/>
    <mergeCell ref="AF156:AI156"/>
    <mergeCell ref="D151:D153"/>
    <mergeCell ref="G158:K158"/>
    <mergeCell ref="G156:K156"/>
    <mergeCell ref="D154:D155"/>
    <mergeCell ref="E154:E155"/>
    <mergeCell ref="E151:E153"/>
    <mergeCell ref="F154:F155"/>
    <mergeCell ref="F151:F153"/>
    <mergeCell ref="I151:I153"/>
    <mergeCell ref="H154:H155"/>
    <mergeCell ref="AJ116:AJ117"/>
    <mergeCell ref="AC116:AC117"/>
    <mergeCell ref="AB114:AE114"/>
    <mergeCell ref="AL116:AL117"/>
    <mergeCell ref="L116:L117"/>
    <mergeCell ref="M116:M117"/>
    <mergeCell ref="AJ114:AM114"/>
    <mergeCell ref="I154:I155"/>
    <mergeCell ref="J154:J155"/>
    <mergeCell ref="K154:K155"/>
    <mergeCell ref="Q152:Q153"/>
    <mergeCell ref="J151:J153"/>
    <mergeCell ref="E115:E117"/>
    <mergeCell ref="F115:F117"/>
    <mergeCell ref="F149:F150"/>
    <mergeCell ref="L155:O155"/>
    <mergeCell ref="J115:J117"/>
    <mergeCell ref="T152:T153"/>
    <mergeCell ref="U152:U153"/>
    <mergeCell ref="G149:G150"/>
    <mergeCell ref="P152:P153"/>
    <mergeCell ref="I149:I150"/>
    <mergeCell ref="S152:S153"/>
    <mergeCell ref="J149:J150"/>
    <mergeCell ref="P151:S151"/>
    <mergeCell ref="H151:H153"/>
    <mergeCell ref="D149:D150"/>
    <mergeCell ref="E149:E150"/>
    <mergeCell ref="X158:AA158"/>
    <mergeCell ref="D85:F87"/>
    <mergeCell ref="G85:K85"/>
    <mergeCell ref="L87:O87"/>
    <mergeCell ref="G87:K87"/>
    <mergeCell ref="V152:V153"/>
    <mergeCell ref="D115:D117"/>
    <mergeCell ref="T151:W151"/>
    <mergeCell ref="Y65:Y66"/>
    <mergeCell ref="N65:N66"/>
    <mergeCell ref="P65:P66"/>
    <mergeCell ref="AD65:AD66"/>
    <mergeCell ref="AE65:AE66"/>
    <mergeCell ref="M65:M66"/>
    <mergeCell ref="AJ34:AM34"/>
    <mergeCell ref="X34:AA34"/>
    <mergeCell ref="AF34:AI34"/>
    <mergeCell ref="AB58:AM58"/>
    <mergeCell ref="AJ35:AM35"/>
    <mergeCell ref="AJ36:AM36"/>
    <mergeCell ref="AF35:AI35"/>
    <mergeCell ref="AB49:AM49"/>
    <mergeCell ref="L34:O34"/>
    <mergeCell ref="T29:W29"/>
    <mergeCell ref="T63:W63"/>
    <mergeCell ref="AB63:AE63"/>
    <mergeCell ref="L63:O63"/>
    <mergeCell ref="X29:AA29"/>
    <mergeCell ref="AB29:AE29"/>
    <mergeCell ref="X33:AA33"/>
    <mergeCell ref="Z30:Z31"/>
    <mergeCell ref="U30:U31"/>
    <mergeCell ref="Q30:Q31"/>
    <mergeCell ref="R30:R31"/>
    <mergeCell ref="P34:S34"/>
    <mergeCell ref="T34:W34"/>
    <mergeCell ref="P35:S35"/>
    <mergeCell ref="Y30:Y31"/>
    <mergeCell ref="P33:S33"/>
    <mergeCell ref="AB2:AM2"/>
    <mergeCell ref="AB13:AM13"/>
    <mergeCell ref="AB50:AM50"/>
    <mergeCell ref="AJ18:AJ19"/>
    <mergeCell ref="AC18:AC19"/>
    <mergeCell ref="AD18:AD19"/>
    <mergeCell ref="AE18:AE19"/>
    <mergeCell ref="AF18:AF19"/>
    <mergeCell ref="AB16:AE16"/>
    <mergeCell ref="AK30:AK31"/>
    <mergeCell ref="A8:C8"/>
    <mergeCell ref="L15:AM15"/>
    <mergeCell ref="AL18:AL19"/>
    <mergeCell ref="A60:C60"/>
    <mergeCell ref="A58:C58"/>
    <mergeCell ref="A15:A19"/>
    <mergeCell ref="B15:C19"/>
    <mergeCell ref="B20:C20"/>
    <mergeCell ref="A29:C36"/>
    <mergeCell ref="A55:C55"/>
    <mergeCell ref="A57:C57"/>
    <mergeCell ref="A54:C54"/>
    <mergeCell ref="A2:C2"/>
    <mergeCell ref="A5:C5"/>
    <mergeCell ref="A4:C4"/>
    <mergeCell ref="A13:C13"/>
    <mergeCell ref="A11:C11"/>
    <mergeCell ref="A6:C6"/>
    <mergeCell ref="A7:C7"/>
    <mergeCell ref="A10:C10"/>
    <mergeCell ref="A9:C9"/>
    <mergeCell ref="AB18:AB19"/>
    <mergeCell ref="U18:U19"/>
    <mergeCell ref="X18:X19"/>
    <mergeCell ref="D17:D19"/>
    <mergeCell ref="E17:E19"/>
    <mergeCell ref="F17:F19"/>
    <mergeCell ref="AB11:AM11"/>
    <mergeCell ref="Z18:Z19"/>
    <mergeCell ref="G15:K15"/>
    <mergeCell ref="H17:H19"/>
    <mergeCell ref="I17:I19"/>
    <mergeCell ref="J17:J19"/>
    <mergeCell ref="K17:K19"/>
    <mergeCell ref="R18:R19"/>
    <mergeCell ref="P18:P19"/>
    <mergeCell ref="P16:S16"/>
    <mergeCell ref="O18:O19"/>
    <mergeCell ref="S18:S19"/>
    <mergeCell ref="X16:AA16"/>
    <mergeCell ref="AF16:AI16"/>
    <mergeCell ref="AH18:AH19"/>
    <mergeCell ref="AA18:AA19"/>
    <mergeCell ref="V18:V19"/>
    <mergeCell ref="W18:W19"/>
    <mergeCell ref="AG18:AG19"/>
    <mergeCell ref="D29:D31"/>
    <mergeCell ref="L16:O16"/>
    <mergeCell ref="F32:F33"/>
    <mergeCell ref="H27:H28"/>
    <mergeCell ref="I27:I28"/>
    <mergeCell ref="N30:N31"/>
    <mergeCell ref="O30:O31"/>
    <mergeCell ref="G16:G19"/>
    <mergeCell ref="H16:K16"/>
    <mergeCell ref="N18:N19"/>
    <mergeCell ref="D27:D28"/>
    <mergeCell ref="E27:E28"/>
    <mergeCell ref="J27:J28"/>
    <mergeCell ref="L33:O33"/>
    <mergeCell ref="H32:H33"/>
    <mergeCell ref="I32:I33"/>
    <mergeCell ref="I29:I31"/>
    <mergeCell ref="L29:O29"/>
    <mergeCell ref="L30:L31"/>
    <mergeCell ref="M30:M31"/>
    <mergeCell ref="D20:E20"/>
    <mergeCell ref="H20:K20"/>
    <mergeCell ref="L20:AM20"/>
    <mergeCell ref="P29:S29"/>
    <mergeCell ref="F27:F28"/>
    <mergeCell ref="G27:G28"/>
    <mergeCell ref="K29:K31"/>
    <mergeCell ref="AL30:AL31"/>
    <mergeCell ref="S30:S31"/>
    <mergeCell ref="W30:W31"/>
    <mergeCell ref="AG30:AG31"/>
    <mergeCell ref="AJ30:AJ31"/>
    <mergeCell ref="AD30:AD31"/>
    <mergeCell ref="AI30:AI31"/>
    <mergeCell ref="AF30:AF31"/>
    <mergeCell ref="AH30:AH31"/>
    <mergeCell ref="P36:S36"/>
    <mergeCell ref="AB36:AE36"/>
    <mergeCell ref="X36:AA36"/>
    <mergeCell ref="AE30:AE31"/>
    <mergeCell ref="AC30:AC31"/>
    <mergeCell ref="AB30:AB31"/>
    <mergeCell ref="V30:V31"/>
    <mergeCell ref="AA30:AA31"/>
    <mergeCell ref="T30:T31"/>
    <mergeCell ref="P30:P31"/>
    <mergeCell ref="AF33:AI33"/>
    <mergeCell ref="AB34:AE34"/>
    <mergeCell ref="AB33:AE33"/>
    <mergeCell ref="A53:C53"/>
    <mergeCell ref="A50:C50"/>
    <mergeCell ref="A51:C51"/>
    <mergeCell ref="A52:C52"/>
    <mergeCell ref="AF36:AI36"/>
    <mergeCell ref="L35:O35"/>
    <mergeCell ref="AB35:AE35"/>
    <mergeCell ref="D34:F36"/>
    <mergeCell ref="X30:X31"/>
    <mergeCell ref="T33:W33"/>
    <mergeCell ref="D32:D33"/>
    <mergeCell ref="L36:O36"/>
    <mergeCell ref="X35:AA35"/>
    <mergeCell ref="T36:W36"/>
    <mergeCell ref="E32:E33"/>
    <mergeCell ref="E29:E31"/>
    <mergeCell ref="F29:F31"/>
    <mergeCell ref="X63:AA63"/>
    <mergeCell ref="Z65:Z66"/>
    <mergeCell ref="X65:X66"/>
    <mergeCell ref="AC65:AC66"/>
    <mergeCell ref="AA65:AA66"/>
    <mergeCell ref="AF63:AI63"/>
    <mergeCell ref="L64:AM64"/>
    <mergeCell ref="AJ63:AM63"/>
    <mergeCell ref="T65:T66"/>
    <mergeCell ref="AK65:AK66"/>
    <mergeCell ref="T80:W80"/>
    <mergeCell ref="AE81:AE82"/>
    <mergeCell ref="W81:W82"/>
    <mergeCell ref="U81:U82"/>
    <mergeCell ref="Z81:Z82"/>
    <mergeCell ref="P80:S80"/>
    <mergeCell ref="X81:X82"/>
    <mergeCell ref="L85:O85"/>
    <mergeCell ref="P85:S85"/>
    <mergeCell ref="T84:W84"/>
    <mergeCell ref="V65:V66"/>
    <mergeCell ref="U65:U66"/>
    <mergeCell ref="R65:R66"/>
    <mergeCell ref="V81:V82"/>
    <mergeCell ref="M81:M82"/>
    <mergeCell ref="L67:AM67"/>
    <mergeCell ref="S65:S66"/>
    <mergeCell ref="X84:AA84"/>
    <mergeCell ref="X85:AA85"/>
    <mergeCell ref="P84:S84"/>
    <mergeCell ref="P86:S86"/>
    <mergeCell ref="AF87:AI87"/>
    <mergeCell ref="AM116:AM117"/>
    <mergeCell ref="AB108:AM108"/>
    <mergeCell ref="AG116:AG117"/>
    <mergeCell ref="U116:U117"/>
    <mergeCell ref="T85:W85"/>
    <mergeCell ref="AM152:AM153"/>
    <mergeCell ref="H114:K114"/>
    <mergeCell ref="K115:K117"/>
    <mergeCell ref="K149:K150"/>
    <mergeCell ref="X152:X153"/>
    <mergeCell ref="AK152:AK153"/>
    <mergeCell ref="AJ151:AM151"/>
    <mergeCell ref="AK116:AK117"/>
    <mergeCell ref="H149:H150"/>
    <mergeCell ref="O116:O117"/>
    <mergeCell ref="AJ152:AJ153"/>
    <mergeCell ref="Y152:Y153"/>
    <mergeCell ref="R116:R117"/>
    <mergeCell ref="Y116:Y117"/>
    <mergeCell ref="Z116:Z117"/>
    <mergeCell ref="AA116:AA117"/>
    <mergeCell ref="AB116:AB117"/>
    <mergeCell ref="AH116:AH117"/>
    <mergeCell ref="AI152:AI153"/>
    <mergeCell ref="AJ150:AM150"/>
    <mergeCell ref="AH152:AH153"/>
    <mergeCell ref="AL152:AL153"/>
    <mergeCell ref="L118:AM118"/>
    <mergeCell ref="AF150:AI150"/>
    <mergeCell ref="X151:AA151"/>
    <mergeCell ref="AB150:AE150"/>
    <mergeCell ref="AG152:AG153"/>
    <mergeCell ref="X150:AA150"/>
    <mergeCell ref="T150:W150"/>
    <mergeCell ref="W152:W153"/>
    <mergeCell ref="AF152:AF153"/>
    <mergeCell ref="L156:O156"/>
    <mergeCell ref="G157:K157"/>
    <mergeCell ref="L157:O157"/>
    <mergeCell ref="X156:AA156"/>
    <mergeCell ref="AB156:AE156"/>
    <mergeCell ref="AB155:AE155"/>
    <mergeCell ref="X155:AA155"/>
    <mergeCell ref="X157:AA157"/>
    <mergeCell ref="G154:G155"/>
    <mergeCell ref="T86:W86"/>
    <mergeCell ref="P87:S87"/>
    <mergeCell ref="N152:N153"/>
    <mergeCell ref="K151:K153"/>
    <mergeCell ref="L152:L153"/>
    <mergeCell ref="P114:S114"/>
    <mergeCell ref="R152:R153"/>
    <mergeCell ref="L115:AM115"/>
    <mergeCell ref="AB111:AM111"/>
    <mergeCell ref="AB109:AM109"/>
    <mergeCell ref="T87:W87"/>
    <mergeCell ref="AJ87:AM87"/>
    <mergeCell ref="X87:AA87"/>
    <mergeCell ref="AB100:AM100"/>
    <mergeCell ref="AB87:AE87"/>
    <mergeCell ref="T114:W114"/>
    <mergeCell ref="AB86:AE86"/>
    <mergeCell ref="AJ33:AM33"/>
    <mergeCell ref="AM30:AM31"/>
    <mergeCell ref="L86:O86"/>
    <mergeCell ref="T81:T82"/>
    <mergeCell ref="P79:S79"/>
    <mergeCell ref="L80:O80"/>
    <mergeCell ref="S81:S82"/>
    <mergeCell ref="Q81:Q82"/>
    <mergeCell ref="AK81:AK82"/>
    <mergeCell ref="L62:AM62"/>
    <mergeCell ref="AL65:AL66"/>
    <mergeCell ref="AJ65:AJ66"/>
    <mergeCell ref="P63:S63"/>
    <mergeCell ref="R81:R82"/>
    <mergeCell ref="X80:AA80"/>
    <mergeCell ref="AB65:AB66"/>
    <mergeCell ref="Y81:Y82"/>
    <mergeCell ref="AM81:AM82"/>
    <mergeCell ref="AA81:AA82"/>
    <mergeCell ref="AJ16:AM16"/>
    <mergeCell ref="AF29:AI29"/>
    <mergeCell ref="AJ29:AM29"/>
    <mergeCell ref="L17:AM17"/>
    <mergeCell ref="L18:L19"/>
    <mergeCell ref="T16:W16"/>
    <mergeCell ref="Y18:Y19"/>
    <mergeCell ref="AI18:AI19"/>
    <mergeCell ref="T18:T19"/>
    <mergeCell ref="AK18:AK19"/>
    <mergeCell ref="AB152:AB153"/>
    <mergeCell ref="AJ84:AM84"/>
    <mergeCell ref="AD81:AD82"/>
    <mergeCell ref="AJ85:AM85"/>
    <mergeCell ref="AB85:AE85"/>
    <mergeCell ref="AF85:AI85"/>
    <mergeCell ref="AF84:AI84"/>
    <mergeCell ref="AB84:AE84"/>
    <mergeCell ref="AF81:AF82"/>
    <mergeCell ref="AG81:AG82"/>
    <mergeCell ref="AB60:AM60"/>
    <mergeCell ref="AB179:AM179"/>
    <mergeCell ref="AB180:AM180"/>
    <mergeCell ref="AF114:AI114"/>
    <mergeCell ref="AI116:AI117"/>
    <mergeCell ref="AE116:AE117"/>
    <mergeCell ref="AB151:AE151"/>
    <mergeCell ref="AB171:AM171"/>
    <mergeCell ref="AD152:AD153"/>
    <mergeCell ref="AJ80:AM80"/>
    <mergeCell ref="AM65:AM66"/>
    <mergeCell ref="AL81:AL82"/>
    <mergeCell ref="AB79:AE79"/>
    <mergeCell ref="AB81:AB82"/>
    <mergeCell ref="AI65:AI66"/>
    <mergeCell ref="AF65:AF66"/>
    <mergeCell ref="AC81:AC82"/>
    <mergeCell ref="AF80:AI80"/>
    <mergeCell ref="AH65:AH66"/>
    <mergeCell ref="AG65:AG66"/>
    <mergeCell ref="AB10:AM10"/>
    <mergeCell ref="AM18:AM19"/>
    <mergeCell ref="AB101:AM101"/>
    <mergeCell ref="AF86:AI86"/>
    <mergeCell ref="AB80:AE80"/>
    <mergeCell ref="AI81:AI82"/>
    <mergeCell ref="AH81:AH82"/>
    <mergeCell ref="AB57:AM57"/>
    <mergeCell ref="AJ86:AM86"/>
    <mergeCell ref="AJ81:AJ82"/>
    <mergeCell ref="X86:AA86"/>
    <mergeCell ref="M18:M19"/>
    <mergeCell ref="Q18:Q19"/>
    <mergeCell ref="Q65:Q66"/>
    <mergeCell ref="N187:N188"/>
    <mergeCell ref="O187:O188"/>
    <mergeCell ref="M187:M188"/>
    <mergeCell ref="Q187:Q188"/>
    <mergeCell ref="L185:O185"/>
    <mergeCell ref="M152:M153"/>
    <mergeCell ref="T156:W156"/>
    <mergeCell ref="L151:O151"/>
    <mergeCell ref="P156:S156"/>
    <mergeCell ref="T155:W155"/>
    <mergeCell ref="D2:AA4"/>
    <mergeCell ref="D50:AA51"/>
    <mergeCell ref="D101:AA102"/>
    <mergeCell ref="X79:AA79"/>
    <mergeCell ref="T35:W35"/>
    <mergeCell ref="W65:W66"/>
    <mergeCell ref="L184:AM184"/>
    <mergeCell ref="P187:P188"/>
    <mergeCell ref="AJ185:AM185"/>
    <mergeCell ref="T185:W185"/>
    <mergeCell ref="P157:S157"/>
    <mergeCell ref="T157:W157"/>
    <mergeCell ref="AG187:AG188"/>
    <mergeCell ref="AF185:AI185"/>
    <mergeCell ref="V187:V188"/>
    <mergeCell ref="W187:W188"/>
    <mergeCell ref="R243:R244"/>
    <mergeCell ref="L240:AM240"/>
    <mergeCell ref="AB238:AM238"/>
    <mergeCell ref="AB236:AM236"/>
    <mergeCell ref="AK243:AK244"/>
    <mergeCell ref="L242:AM242"/>
    <mergeCell ref="M243:M244"/>
    <mergeCell ref="AM243:AM244"/>
    <mergeCell ref="X241:AA241"/>
    <mergeCell ref="AF241:AI241"/>
    <mergeCell ref="L241:O241"/>
    <mergeCell ref="T187:T188"/>
    <mergeCell ref="AB228:AM228"/>
    <mergeCell ref="S187:S188"/>
    <mergeCell ref="AE187:AE188"/>
    <mergeCell ref="AF207:AI207"/>
    <mergeCell ref="AM187:AM188"/>
    <mergeCell ref="AL187:AL188"/>
    <mergeCell ref="R187:R188"/>
    <mergeCell ref="AJ241:AM241"/>
    <mergeCell ref="E242:E244"/>
    <mergeCell ref="H241:K241"/>
    <mergeCell ref="I242:I244"/>
    <mergeCell ref="D240:F241"/>
    <mergeCell ref="D189:E189"/>
    <mergeCell ref="H189:K189"/>
    <mergeCell ref="G240:K240"/>
    <mergeCell ref="D228:AA229"/>
    <mergeCell ref="X206:AA206"/>
    <mergeCell ref="J205:J206"/>
    <mergeCell ref="AB243:AB244"/>
    <mergeCell ref="Y243:Y244"/>
    <mergeCell ref="Z243:Z244"/>
    <mergeCell ref="AA243:AA244"/>
    <mergeCell ref="A237:C237"/>
    <mergeCell ref="AB235:AM235"/>
    <mergeCell ref="A238:C238"/>
    <mergeCell ref="J242:J244"/>
    <mergeCell ref="K242:K244"/>
    <mergeCell ref="D242:D244"/>
    <mergeCell ref="AL243:AL244"/>
    <mergeCell ref="AD243:AD244"/>
    <mergeCell ref="AE243:AE244"/>
    <mergeCell ref="AF243:AF244"/>
    <mergeCell ref="AG243:AG244"/>
    <mergeCell ref="AJ243:AJ244"/>
    <mergeCell ref="AI243:AI244"/>
    <mergeCell ref="AH243:AH244"/>
    <mergeCell ref="AC243:AC244"/>
    <mergeCell ref="L243:L244"/>
    <mergeCell ref="T241:W241"/>
    <mergeCell ref="H259:H260"/>
    <mergeCell ref="I259:I260"/>
    <mergeCell ref="J259:J260"/>
    <mergeCell ref="S243:S244"/>
    <mergeCell ref="L245:AM245"/>
    <mergeCell ref="W243:W244"/>
    <mergeCell ref="H242:H244"/>
    <mergeCell ref="P243:P244"/>
    <mergeCell ref="AB241:AE241"/>
    <mergeCell ref="N243:N244"/>
    <mergeCell ref="O243:O244"/>
    <mergeCell ref="X243:X244"/>
    <mergeCell ref="U243:U244"/>
    <mergeCell ref="V243:V244"/>
    <mergeCell ref="T243:T244"/>
    <mergeCell ref="P241:S241"/>
    <mergeCell ref="Q243:Q244"/>
    <mergeCell ref="G268:K268"/>
    <mergeCell ref="A261:C268"/>
    <mergeCell ref="D261:D263"/>
    <mergeCell ref="E261:E263"/>
    <mergeCell ref="F261:F263"/>
    <mergeCell ref="D266:F268"/>
    <mergeCell ref="H261:H263"/>
    <mergeCell ref="D264:D265"/>
    <mergeCell ref="E264:E265"/>
    <mergeCell ref="G264:G265"/>
    <mergeCell ref="K259:K260"/>
    <mergeCell ref="AF261:AI261"/>
    <mergeCell ref="T261:W261"/>
    <mergeCell ref="U262:U263"/>
    <mergeCell ref="V262:V263"/>
    <mergeCell ref="AF260:AI260"/>
    <mergeCell ref="AB262:AB263"/>
    <mergeCell ref="AC262:AC263"/>
    <mergeCell ref="AD262:AD263"/>
    <mergeCell ref="AE262:AE263"/>
    <mergeCell ref="AB260:AE260"/>
    <mergeCell ref="T260:W260"/>
    <mergeCell ref="X261:AA261"/>
    <mergeCell ref="X260:AA260"/>
    <mergeCell ref="AB261:AE261"/>
    <mergeCell ref="AJ260:AM260"/>
    <mergeCell ref="AJ261:AM261"/>
    <mergeCell ref="O262:O263"/>
    <mergeCell ref="L261:O261"/>
    <mergeCell ref="L265:O265"/>
    <mergeCell ref="P265:S265"/>
    <mergeCell ref="I261:I263"/>
    <mergeCell ref="J261:J263"/>
    <mergeCell ref="Q262:Q263"/>
    <mergeCell ref="R262:R263"/>
    <mergeCell ref="K264:K265"/>
    <mergeCell ref="J264:J265"/>
    <mergeCell ref="X262:X263"/>
    <mergeCell ref="AF265:AI265"/>
    <mergeCell ref="AF262:AF263"/>
    <mergeCell ref="AA262:AA263"/>
    <mergeCell ref="I264:I265"/>
    <mergeCell ref="K261:K263"/>
    <mergeCell ref="W262:W263"/>
    <mergeCell ref="P261:S261"/>
    <mergeCell ref="P262:P263"/>
    <mergeCell ref="N262:N263"/>
    <mergeCell ref="F264:F265"/>
    <mergeCell ref="AG262:AG263"/>
    <mergeCell ref="S262:S263"/>
    <mergeCell ref="AB265:AE265"/>
    <mergeCell ref="X265:AA265"/>
    <mergeCell ref="Y262:Y263"/>
    <mergeCell ref="Z262:Z263"/>
    <mergeCell ref="T262:T263"/>
    <mergeCell ref="L262:L263"/>
    <mergeCell ref="M262:M263"/>
    <mergeCell ref="AK262:AK263"/>
    <mergeCell ref="AH262:AH263"/>
    <mergeCell ref="AI262:AI263"/>
    <mergeCell ref="AJ262:AJ263"/>
    <mergeCell ref="AL262:AL263"/>
    <mergeCell ref="AM262:AM263"/>
    <mergeCell ref="L267:O267"/>
    <mergeCell ref="P267:S267"/>
    <mergeCell ref="P266:S266"/>
    <mergeCell ref="AF267:AI267"/>
    <mergeCell ref="AJ267:AM267"/>
    <mergeCell ref="X267:AA267"/>
    <mergeCell ref="X266:AA266"/>
    <mergeCell ref="AB266:AE266"/>
    <mergeCell ref="AJ266:AM266"/>
    <mergeCell ref="AF266:AI266"/>
    <mergeCell ref="T265:W265"/>
    <mergeCell ref="AB281:AM281"/>
    <mergeCell ref="X268:AA268"/>
    <mergeCell ref="AB268:AE268"/>
    <mergeCell ref="AF268:AI268"/>
    <mergeCell ref="AJ268:AM268"/>
    <mergeCell ref="AB267:AE267"/>
    <mergeCell ref="AJ265:AM265"/>
    <mergeCell ref="L266:O266"/>
    <mergeCell ref="T267:W267"/>
    <mergeCell ref="T266:W266"/>
    <mergeCell ref="A259:C260"/>
    <mergeCell ref="A235:C235"/>
    <mergeCell ref="L268:O268"/>
    <mergeCell ref="P268:S268"/>
    <mergeCell ref="T268:W268"/>
    <mergeCell ref="G261:G263"/>
    <mergeCell ref="G267:K267"/>
    <mergeCell ref="G266:K266"/>
    <mergeCell ref="H264:H265"/>
    <mergeCell ref="A231:C231"/>
    <mergeCell ref="A229:C229"/>
    <mergeCell ref="G259:G260"/>
    <mergeCell ref="F242:F244"/>
    <mergeCell ref="G241:G244"/>
    <mergeCell ref="A234:C234"/>
    <mergeCell ref="B245:C245"/>
    <mergeCell ref="D259:D260"/>
    <mergeCell ref="E259:E260"/>
    <mergeCell ref="F259:F260"/>
    <mergeCell ref="AD116:AD117"/>
    <mergeCell ref="N116:N117"/>
    <mergeCell ref="H245:K245"/>
    <mergeCell ref="A228:C228"/>
    <mergeCell ref="A232:C232"/>
    <mergeCell ref="A240:A244"/>
    <mergeCell ref="B240:C244"/>
    <mergeCell ref="A236:C236"/>
    <mergeCell ref="A230:C230"/>
    <mergeCell ref="D245:E245"/>
    <mergeCell ref="X114:AA114"/>
    <mergeCell ref="L114:O114"/>
    <mergeCell ref="X116:X117"/>
    <mergeCell ref="Q116:Q117"/>
    <mergeCell ref="V116:V117"/>
    <mergeCell ref="W116:W117"/>
    <mergeCell ref="T116:T117"/>
    <mergeCell ref="A233:C233"/>
    <mergeCell ref="L189:AM189"/>
    <mergeCell ref="AK187:AK188"/>
    <mergeCell ref="AJ187:AJ188"/>
    <mergeCell ref="L187:L188"/>
    <mergeCell ref="AC152:AC153"/>
    <mergeCell ref="Z152:Z153"/>
    <mergeCell ref="U187:U188"/>
    <mergeCell ref="AB157:AE157"/>
    <mergeCell ref="AE152:AE153"/>
    <mergeCell ref="O152:O153"/>
    <mergeCell ref="P185:S185"/>
    <mergeCell ref="L113:AM113"/>
    <mergeCell ref="AF206:AI206"/>
    <mergeCell ref="Y187:Y188"/>
    <mergeCell ref="K186:K188"/>
    <mergeCell ref="L186:AM186"/>
    <mergeCell ref="X187:X188"/>
    <mergeCell ref="AB172:AM172"/>
    <mergeCell ref="S116:S117"/>
    <mergeCell ref="P116:P117"/>
    <mergeCell ref="A173:C173"/>
    <mergeCell ref="AF151:AI151"/>
    <mergeCell ref="A105:C105"/>
    <mergeCell ref="AF116:AF117"/>
    <mergeCell ref="G151:G153"/>
    <mergeCell ref="H118:K118"/>
    <mergeCell ref="I115:I117"/>
    <mergeCell ref="A172:C172"/>
    <mergeCell ref="AA152:AA153"/>
    <mergeCell ref="P155:S155"/>
    <mergeCell ref="A101:C101"/>
    <mergeCell ref="A106:C106"/>
    <mergeCell ref="A103:C103"/>
    <mergeCell ref="A104:C104"/>
    <mergeCell ref="H78:H79"/>
    <mergeCell ref="B118:C118"/>
    <mergeCell ref="A113:A117"/>
    <mergeCell ref="D113:F114"/>
    <mergeCell ref="A108:C108"/>
    <mergeCell ref="A80:C87"/>
    <mergeCell ref="L84:O84"/>
    <mergeCell ref="L81:L82"/>
    <mergeCell ref="F80:F82"/>
    <mergeCell ref="I78:I79"/>
    <mergeCell ref="P81:P82"/>
    <mergeCell ref="G63:G66"/>
    <mergeCell ref="I64:I66"/>
    <mergeCell ref="N81:N82"/>
    <mergeCell ref="O81:O82"/>
    <mergeCell ref="L65:L66"/>
    <mergeCell ref="A176:C176"/>
    <mergeCell ref="B184:C188"/>
    <mergeCell ref="A111:C111"/>
    <mergeCell ref="J83:J84"/>
    <mergeCell ref="G78:G79"/>
    <mergeCell ref="K80:K82"/>
    <mergeCell ref="I80:I82"/>
    <mergeCell ref="J80:J82"/>
    <mergeCell ref="K83:K84"/>
    <mergeCell ref="D80:D82"/>
    <mergeCell ref="A3:C3"/>
    <mergeCell ref="A61:C61"/>
    <mergeCell ref="A112:C112"/>
    <mergeCell ref="L79:O79"/>
    <mergeCell ref="O65:O66"/>
    <mergeCell ref="K78:K79"/>
    <mergeCell ref="H67:K67"/>
    <mergeCell ref="A107:C107"/>
    <mergeCell ref="A109:C109"/>
    <mergeCell ref="A102:C102"/>
    <mergeCell ref="A239:C239"/>
    <mergeCell ref="B26:C26"/>
    <mergeCell ref="A205:C206"/>
    <mergeCell ref="A174:C174"/>
    <mergeCell ref="B189:C189"/>
    <mergeCell ref="A178:C178"/>
    <mergeCell ref="A151:C158"/>
    <mergeCell ref="A149:C150"/>
    <mergeCell ref="B113:C117"/>
    <mergeCell ref="A184:A188"/>
  </mergeCells>
  <printOptions horizontalCentered="1"/>
  <pageMargins left="0.1968503937007874" right="0.1968503937007874" top="0.984251968503937" bottom="0.1968503937007874" header="0" footer="0"/>
  <pageSetup horizontalDpi="600" verticalDpi="600" orientation="landscape" paperSize="9" scale="40" r:id="rId4"/>
  <rowBreaks count="4" manualBreakCount="4">
    <brk id="49" max="255" man="1"/>
    <brk id="100" max="255" man="1"/>
    <brk id="171" max="38" man="1"/>
    <brk id="227" max="3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1"/>
  <sheetViews>
    <sheetView zoomScale="90" zoomScaleNormal="90" zoomScalePageLayoutView="0" workbookViewId="0" topLeftCell="A1">
      <selection activeCell="B14" sqref="B14"/>
    </sheetView>
  </sheetViews>
  <sheetFormatPr defaultColWidth="9.00390625" defaultRowHeight="12.75"/>
  <cols>
    <col min="1" max="1" width="3.50390625" style="246" customWidth="1"/>
    <col min="2" max="2" width="57.50390625" style="0" customWidth="1"/>
    <col min="3" max="3" width="7.625" style="258" customWidth="1"/>
    <col min="4" max="4" width="7.375" style="258" customWidth="1"/>
    <col min="5" max="5" width="6.625" style="258" customWidth="1"/>
    <col min="6" max="6" width="6.50390625" style="258" customWidth="1"/>
    <col min="7" max="7" width="6.875" style="259" customWidth="1"/>
    <col min="8" max="8" width="12.875" style="259" customWidth="1"/>
    <col min="9" max="9" width="12.625" style="0" customWidth="1"/>
    <col min="10" max="10" width="17.50390625" style="2" customWidth="1"/>
    <col min="11" max="16384" width="9.00390625" style="2" customWidth="1"/>
  </cols>
  <sheetData>
    <row r="1" spans="2:8" ht="19.5" customHeight="1">
      <c r="B1" s="247" t="s">
        <v>66</v>
      </c>
      <c r="C1" s="248" t="s">
        <v>215</v>
      </c>
      <c r="D1" s="248"/>
      <c r="E1" s="249"/>
      <c r="F1" s="249"/>
      <c r="G1" s="250"/>
      <c r="H1" s="250"/>
    </row>
    <row r="2" spans="2:10" ht="19.5" customHeight="1">
      <c r="B2" s="247"/>
      <c r="C2" s="248" t="s">
        <v>216</v>
      </c>
      <c r="D2" s="248"/>
      <c r="E2" s="249"/>
      <c r="F2" s="249"/>
      <c r="G2" s="250"/>
      <c r="H2" s="250"/>
      <c r="I2" s="251"/>
      <c r="J2" s="117"/>
    </row>
    <row r="3" spans="2:10" ht="19.5" customHeight="1">
      <c r="B3" s="247" t="s">
        <v>67</v>
      </c>
      <c r="C3" s="252" t="s">
        <v>93</v>
      </c>
      <c r="D3" s="248"/>
      <c r="E3" s="249"/>
      <c r="F3" s="249"/>
      <c r="G3" s="250"/>
      <c r="H3" s="250"/>
      <c r="I3" s="251"/>
      <c r="J3" s="117"/>
    </row>
    <row r="4" spans="2:10" ht="19.5" customHeight="1">
      <c r="B4" s="247" t="s">
        <v>68</v>
      </c>
      <c r="C4" s="253" t="s">
        <v>174</v>
      </c>
      <c r="D4" s="248"/>
      <c r="E4" s="249"/>
      <c r="F4" s="249"/>
      <c r="G4" s="249"/>
      <c r="H4" s="249"/>
      <c r="I4" s="251"/>
      <c r="J4" s="117"/>
    </row>
    <row r="5" spans="2:10" ht="19.5" customHeight="1">
      <c r="B5" s="247"/>
      <c r="C5" s="253" t="s">
        <v>175</v>
      </c>
      <c r="D5" s="248"/>
      <c r="E5" s="249"/>
      <c r="F5" s="249"/>
      <c r="G5" s="249"/>
      <c r="H5" s="249"/>
      <c r="I5" s="251"/>
      <c r="J5" s="117"/>
    </row>
    <row r="6" spans="2:10" ht="19.5" customHeight="1">
      <c r="B6" s="247" t="s">
        <v>69</v>
      </c>
      <c r="C6" s="254" t="s">
        <v>147</v>
      </c>
      <c r="D6" s="248"/>
      <c r="E6" s="249"/>
      <c r="F6" s="249"/>
      <c r="G6" s="249"/>
      <c r="H6" s="249"/>
      <c r="I6" s="251"/>
      <c r="J6" s="117"/>
    </row>
    <row r="7" spans="2:10" ht="19.5" customHeight="1">
      <c r="B7" s="247" t="s">
        <v>72</v>
      </c>
      <c r="C7" s="254" t="s">
        <v>177</v>
      </c>
      <c r="D7" s="248"/>
      <c r="E7" s="249"/>
      <c r="F7" s="249"/>
      <c r="G7" s="249"/>
      <c r="H7" s="249"/>
      <c r="I7" s="251"/>
      <c r="J7" s="117"/>
    </row>
    <row r="8" spans="2:10" ht="19.5" customHeight="1">
      <c r="B8" s="247"/>
      <c r="C8" s="254" t="s">
        <v>178</v>
      </c>
      <c r="D8" s="248"/>
      <c r="E8" s="249"/>
      <c r="F8" s="249"/>
      <c r="G8" s="249"/>
      <c r="H8" s="249"/>
      <c r="I8" s="251"/>
      <c r="J8" s="117"/>
    </row>
    <row r="9" spans="2:10" ht="19.5" customHeight="1">
      <c r="B9" s="247" t="s">
        <v>73</v>
      </c>
      <c r="C9" s="248" t="s">
        <v>217</v>
      </c>
      <c r="D9" s="248"/>
      <c r="E9" s="249"/>
      <c r="F9" s="249"/>
      <c r="G9" s="249"/>
      <c r="H9" s="249"/>
      <c r="I9" s="251">
        <f>SUM(C25,C39,C53,C68,C83,C99,C112)</f>
        <v>2500</v>
      </c>
      <c r="J9" s="117"/>
    </row>
    <row r="10" spans="2:10" ht="19.5" customHeight="1">
      <c r="B10" s="247" t="s">
        <v>149</v>
      </c>
      <c r="C10" s="255" t="s">
        <v>218</v>
      </c>
      <c r="D10" s="256"/>
      <c r="E10" s="257"/>
      <c r="F10" s="257"/>
      <c r="G10" s="255"/>
      <c r="H10" s="255"/>
      <c r="I10" s="251">
        <f>SUM(C25,C39,C53,C68,C126,C143,C156)</f>
        <v>2500</v>
      </c>
      <c r="J10" s="117"/>
    </row>
    <row r="11" spans="2:10" ht="19.5" customHeight="1">
      <c r="B11" s="256"/>
      <c r="C11" s="257"/>
      <c r="D11" s="257"/>
      <c r="E11" s="257"/>
      <c r="F11" s="257"/>
      <c r="G11" s="255"/>
      <c r="H11" s="255"/>
      <c r="I11" s="251"/>
      <c r="J11" s="117"/>
    </row>
    <row r="12" spans="2:10" ht="19.5" customHeight="1">
      <c r="B12" s="377" t="s">
        <v>347</v>
      </c>
      <c r="I12" s="251"/>
      <c r="J12" s="117"/>
    </row>
    <row r="13" spans="1:10" ht="19.5" customHeight="1">
      <c r="A13" s="260" t="s">
        <v>150</v>
      </c>
      <c r="B13" s="261" t="s">
        <v>151</v>
      </c>
      <c r="C13" s="262" t="s">
        <v>152</v>
      </c>
      <c r="D13" s="262" t="s">
        <v>153</v>
      </c>
      <c r="E13" s="262" t="s">
        <v>154</v>
      </c>
      <c r="F13" s="262" t="s">
        <v>155</v>
      </c>
      <c r="G13" s="262" t="s">
        <v>156</v>
      </c>
      <c r="H13" s="262" t="s">
        <v>219</v>
      </c>
      <c r="I13" s="262" t="s">
        <v>94</v>
      </c>
      <c r="J13" s="117"/>
    </row>
    <row r="14" spans="1:10" ht="19.5" customHeight="1">
      <c r="A14" s="263" t="s">
        <v>19</v>
      </c>
      <c r="B14" s="295" t="s">
        <v>272</v>
      </c>
      <c r="C14" s="265">
        <v>2</v>
      </c>
      <c r="D14" s="262"/>
      <c r="E14" s="262"/>
      <c r="F14" s="262"/>
      <c r="G14" s="265">
        <v>0</v>
      </c>
      <c r="H14" s="262"/>
      <c r="I14" s="262"/>
      <c r="J14" s="117"/>
    </row>
    <row r="15" spans="1:10" ht="19.5" customHeight="1">
      <c r="A15" s="263" t="s">
        <v>20</v>
      </c>
      <c r="B15" s="264" t="s">
        <v>74</v>
      </c>
      <c r="C15" s="265">
        <v>15</v>
      </c>
      <c r="D15" s="265"/>
      <c r="E15" s="265">
        <v>15</v>
      </c>
      <c r="F15" s="265"/>
      <c r="G15" s="265">
        <v>2</v>
      </c>
      <c r="H15" s="266">
        <f>SUM(C15:F15)</f>
        <v>30</v>
      </c>
      <c r="I15" s="266"/>
      <c r="J15" s="113" t="s">
        <v>268</v>
      </c>
    </row>
    <row r="16" spans="1:10" ht="19.5" customHeight="1">
      <c r="A16" s="263" t="s">
        <v>21</v>
      </c>
      <c r="B16" s="264" t="s">
        <v>166</v>
      </c>
      <c r="C16" s="265">
        <v>28</v>
      </c>
      <c r="D16" s="265">
        <v>15</v>
      </c>
      <c r="E16" s="265"/>
      <c r="F16" s="265"/>
      <c r="G16" s="265">
        <v>3</v>
      </c>
      <c r="H16" s="266"/>
      <c r="I16" s="266">
        <f>SUM(C16:F16)</f>
        <v>43</v>
      </c>
      <c r="J16" s="113"/>
    </row>
    <row r="17" spans="1:10" ht="19.5" customHeight="1">
      <c r="A17" s="263" t="s">
        <v>22</v>
      </c>
      <c r="B17" s="264" t="s">
        <v>106</v>
      </c>
      <c r="C17" s="265">
        <v>15</v>
      </c>
      <c r="D17" s="265"/>
      <c r="E17" s="265"/>
      <c r="F17" s="265"/>
      <c r="G17" s="265">
        <v>1</v>
      </c>
      <c r="H17" s="266">
        <f>SUM(C17:F17)</f>
        <v>15</v>
      </c>
      <c r="I17" s="266"/>
      <c r="J17" s="113" t="s">
        <v>233</v>
      </c>
    </row>
    <row r="18" spans="1:10" ht="19.5" customHeight="1">
      <c r="A18" s="263" t="s">
        <v>23</v>
      </c>
      <c r="B18" s="309" t="s">
        <v>113</v>
      </c>
      <c r="C18" s="268">
        <v>30</v>
      </c>
      <c r="D18" s="265">
        <v>30</v>
      </c>
      <c r="E18" s="265"/>
      <c r="F18" s="265"/>
      <c r="G18" s="265">
        <v>6</v>
      </c>
      <c r="H18" s="266">
        <f>SUM(C18:F18)</f>
        <v>60</v>
      </c>
      <c r="I18" s="266"/>
      <c r="J18" s="301" t="s">
        <v>236</v>
      </c>
    </row>
    <row r="19" spans="1:10" ht="19.5" customHeight="1">
      <c r="A19" s="263" t="s">
        <v>45</v>
      </c>
      <c r="B19" s="269" t="s">
        <v>114</v>
      </c>
      <c r="C19" s="270">
        <v>15</v>
      </c>
      <c r="D19" s="265"/>
      <c r="E19" s="265"/>
      <c r="F19" s="265"/>
      <c r="G19" s="265">
        <v>1</v>
      </c>
      <c r="H19" s="266">
        <f>SUM(C19:F19)</f>
        <v>15</v>
      </c>
      <c r="I19" s="266"/>
      <c r="J19" s="113" t="s">
        <v>237</v>
      </c>
    </row>
    <row r="20" spans="1:10" ht="19.5" customHeight="1">
      <c r="A20" s="263" t="s">
        <v>46</v>
      </c>
      <c r="B20" s="269" t="s">
        <v>115</v>
      </c>
      <c r="C20" s="268">
        <v>30</v>
      </c>
      <c r="D20" s="265"/>
      <c r="E20" s="265">
        <v>15</v>
      </c>
      <c r="F20" s="265"/>
      <c r="G20" s="265">
        <v>5</v>
      </c>
      <c r="H20" s="266">
        <f>SUM(C20:F20)</f>
        <v>45</v>
      </c>
      <c r="I20" s="266"/>
      <c r="J20" s="113" t="s">
        <v>238</v>
      </c>
    </row>
    <row r="21" spans="1:10" ht="19.5" customHeight="1">
      <c r="A21" s="263" t="s">
        <v>47</v>
      </c>
      <c r="B21" s="269" t="s">
        <v>116</v>
      </c>
      <c r="C21" s="268">
        <v>30</v>
      </c>
      <c r="D21" s="265">
        <v>15</v>
      </c>
      <c r="E21" s="265">
        <v>15</v>
      </c>
      <c r="F21" s="265"/>
      <c r="G21" s="265">
        <v>6</v>
      </c>
      <c r="H21" s="266">
        <f>SUM(C21:F21)</f>
        <v>60</v>
      </c>
      <c r="I21" s="266"/>
      <c r="J21" s="113" t="s">
        <v>239</v>
      </c>
    </row>
    <row r="22" spans="1:10" ht="19.5" customHeight="1">
      <c r="A22" s="263" t="s">
        <v>48</v>
      </c>
      <c r="B22" s="269" t="s">
        <v>165</v>
      </c>
      <c r="C22" s="270">
        <v>30</v>
      </c>
      <c r="D22" s="265"/>
      <c r="E22" s="265"/>
      <c r="F22" s="265">
        <v>20</v>
      </c>
      <c r="G22" s="265">
        <v>4</v>
      </c>
      <c r="H22" s="266"/>
      <c r="I22" s="266">
        <f>SUM(C22:F22)</f>
        <v>50</v>
      </c>
      <c r="J22" s="113"/>
    </row>
    <row r="23" spans="1:9" ht="19.5" customHeight="1">
      <c r="A23" s="263" t="s">
        <v>49</v>
      </c>
      <c r="B23" s="269" t="s">
        <v>273</v>
      </c>
      <c r="C23" s="270">
        <v>15</v>
      </c>
      <c r="D23" s="265"/>
      <c r="E23" s="265">
        <v>15</v>
      </c>
      <c r="F23" s="265"/>
      <c r="G23" s="265">
        <v>2</v>
      </c>
      <c r="H23" s="266"/>
      <c r="I23" s="266">
        <f>SUM(C23:F23)</f>
        <v>30</v>
      </c>
    </row>
    <row r="24" spans="1:9" ht="19.5" customHeight="1">
      <c r="A24" s="552" t="s">
        <v>157</v>
      </c>
      <c r="B24" s="552"/>
      <c r="C24" s="262">
        <f>SUM(C14:C23)</f>
        <v>210</v>
      </c>
      <c r="D24" s="262">
        <f aca="true" t="shared" si="0" ref="D24:I24">SUM(D15:D23)</f>
        <v>60</v>
      </c>
      <c r="E24" s="262">
        <f t="shared" si="0"/>
        <v>60</v>
      </c>
      <c r="F24" s="262">
        <f t="shared" si="0"/>
        <v>20</v>
      </c>
      <c r="G24" s="262">
        <f t="shared" si="0"/>
        <v>30</v>
      </c>
      <c r="H24" s="262">
        <f t="shared" si="0"/>
        <v>225</v>
      </c>
      <c r="I24" s="262">
        <f t="shared" si="0"/>
        <v>123</v>
      </c>
    </row>
    <row r="25" spans="1:8" ht="19.5" customHeight="1">
      <c r="A25" s="552"/>
      <c r="B25" s="552"/>
      <c r="C25" s="553">
        <f>SUM(C24:F24)</f>
        <v>350</v>
      </c>
      <c r="D25" s="553"/>
      <c r="E25" s="553"/>
      <c r="F25" s="553"/>
      <c r="G25" s="262"/>
      <c r="H25" s="262"/>
    </row>
    <row r="26" spans="1:9" ht="19.5" customHeight="1">
      <c r="A26" s="260" t="s">
        <v>150</v>
      </c>
      <c r="B26" s="261" t="s">
        <v>158</v>
      </c>
      <c r="C26" s="262" t="s">
        <v>152</v>
      </c>
      <c r="D26" s="262" t="s">
        <v>153</v>
      </c>
      <c r="E26" s="262" t="s">
        <v>154</v>
      </c>
      <c r="F26" s="262" t="s">
        <v>155</v>
      </c>
      <c r="G26" s="262" t="s">
        <v>156</v>
      </c>
      <c r="H26" s="262" t="s">
        <v>219</v>
      </c>
      <c r="I26" s="262" t="s">
        <v>94</v>
      </c>
    </row>
    <row r="27" spans="1:9" ht="19.5" customHeight="1">
      <c r="A27" s="263" t="s">
        <v>19</v>
      </c>
      <c r="B27" s="271" t="s">
        <v>220</v>
      </c>
      <c r="C27" s="266">
        <v>15</v>
      </c>
      <c r="D27" s="266">
        <v>15</v>
      </c>
      <c r="E27" s="266"/>
      <c r="F27" s="266"/>
      <c r="G27" s="266">
        <v>2</v>
      </c>
      <c r="H27" s="266"/>
      <c r="I27" s="266">
        <f>SUM(C27:F27)</f>
        <v>30</v>
      </c>
    </row>
    <row r="28" spans="1:10" ht="19.5" customHeight="1">
      <c r="A28" s="263" t="s">
        <v>20</v>
      </c>
      <c r="B28" s="309" t="s">
        <v>113</v>
      </c>
      <c r="C28" s="272">
        <v>15</v>
      </c>
      <c r="D28" s="266">
        <v>30</v>
      </c>
      <c r="E28" s="266"/>
      <c r="F28" s="266"/>
      <c r="G28" s="266">
        <v>5</v>
      </c>
      <c r="H28" s="266">
        <f aca="true" t="shared" si="1" ref="H28:H34">SUM(C28:F28)</f>
        <v>45</v>
      </c>
      <c r="I28" s="266"/>
      <c r="J28" s="302" t="s">
        <v>236</v>
      </c>
    </row>
    <row r="29" spans="1:10" ht="19.5" customHeight="1">
      <c r="A29" s="263" t="s">
        <v>21</v>
      </c>
      <c r="B29" s="269" t="s">
        <v>114</v>
      </c>
      <c r="C29" s="273"/>
      <c r="D29" s="266">
        <v>15</v>
      </c>
      <c r="E29" s="266">
        <v>15</v>
      </c>
      <c r="F29" s="266"/>
      <c r="G29" s="266">
        <v>2</v>
      </c>
      <c r="H29" s="266">
        <f t="shared" si="1"/>
        <v>30</v>
      </c>
      <c r="I29" s="266"/>
      <c r="J29" s="113" t="s">
        <v>237</v>
      </c>
    </row>
    <row r="30" spans="1:10" ht="19.5" customHeight="1">
      <c r="A30" s="263" t="s">
        <v>22</v>
      </c>
      <c r="B30" s="269" t="s">
        <v>117</v>
      </c>
      <c r="C30" s="272">
        <v>30</v>
      </c>
      <c r="D30" s="266">
        <v>15</v>
      </c>
      <c r="E30" s="266"/>
      <c r="F30" s="266"/>
      <c r="G30" s="266">
        <v>3</v>
      </c>
      <c r="H30" s="266">
        <f t="shared" si="1"/>
        <v>45</v>
      </c>
      <c r="I30" s="266"/>
      <c r="J30" s="302" t="s">
        <v>240</v>
      </c>
    </row>
    <row r="31" spans="1:10" ht="19.5" customHeight="1">
      <c r="A31" s="263" t="s">
        <v>23</v>
      </c>
      <c r="B31" s="271" t="s">
        <v>132</v>
      </c>
      <c r="C31" s="273">
        <v>15</v>
      </c>
      <c r="D31" s="266"/>
      <c r="E31" s="266"/>
      <c r="F31" s="266"/>
      <c r="G31" s="266">
        <v>1</v>
      </c>
      <c r="H31" s="266">
        <f t="shared" si="1"/>
        <v>15</v>
      </c>
      <c r="I31" s="266"/>
      <c r="J31" s="2" t="s">
        <v>241</v>
      </c>
    </row>
    <row r="32" spans="1:10" ht="19.5" customHeight="1">
      <c r="A32" s="263" t="s">
        <v>45</v>
      </c>
      <c r="B32" s="269" t="s">
        <v>118</v>
      </c>
      <c r="C32" s="274">
        <v>15</v>
      </c>
      <c r="D32" s="274"/>
      <c r="E32" s="274">
        <v>15</v>
      </c>
      <c r="F32" s="274"/>
      <c r="G32" s="266">
        <v>2</v>
      </c>
      <c r="H32" s="266">
        <f t="shared" si="1"/>
        <v>30</v>
      </c>
      <c r="I32" s="266"/>
      <c r="J32" s="2" t="s">
        <v>238</v>
      </c>
    </row>
    <row r="33" spans="1:10" ht="19.5" customHeight="1">
      <c r="A33" s="263" t="s">
        <v>46</v>
      </c>
      <c r="B33" s="269" t="s">
        <v>120</v>
      </c>
      <c r="C33" s="273">
        <v>15</v>
      </c>
      <c r="D33" s="266"/>
      <c r="E33" s="266">
        <v>15</v>
      </c>
      <c r="F33" s="266"/>
      <c r="G33" s="266">
        <v>2</v>
      </c>
      <c r="H33" s="266">
        <f t="shared" si="1"/>
        <v>30</v>
      </c>
      <c r="I33" s="266"/>
      <c r="J33" s="2" t="s">
        <v>234</v>
      </c>
    </row>
    <row r="34" spans="1:10" ht="19.5" customHeight="1">
      <c r="A34" s="263" t="s">
        <v>47</v>
      </c>
      <c r="B34" s="275" t="s">
        <v>121</v>
      </c>
      <c r="C34" s="273"/>
      <c r="D34" s="266"/>
      <c r="E34" s="266">
        <v>30</v>
      </c>
      <c r="F34" s="266"/>
      <c r="G34" s="266">
        <v>3</v>
      </c>
      <c r="H34" s="266">
        <f t="shared" si="1"/>
        <v>30</v>
      </c>
      <c r="I34" s="266"/>
      <c r="J34" s="2" t="s">
        <v>242</v>
      </c>
    </row>
    <row r="35" spans="1:9" ht="19.5" customHeight="1">
      <c r="A35" s="263" t="s">
        <v>48</v>
      </c>
      <c r="B35" s="269" t="s">
        <v>165</v>
      </c>
      <c r="C35" s="268">
        <v>20</v>
      </c>
      <c r="D35" s="266"/>
      <c r="E35" s="266"/>
      <c r="F35" s="266">
        <v>30</v>
      </c>
      <c r="G35" s="266">
        <v>5</v>
      </c>
      <c r="H35" s="266"/>
      <c r="I35" s="266">
        <f>SUM(C35:F35)</f>
        <v>50</v>
      </c>
    </row>
    <row r="36" spans="1:10" ht="19.5" customHeight="1">
      <c r="A36" s="263" t="s">
        <v>49</v>
      </c>
      <c r="B36" s="269" t="s">
        <v>130</v>
      </c>
      <c r="C36" s="273">
        <v>15</v>
      </c>
      <c r="D36" s="266">
        <v>20</v>
      </c>
      <c r="E36" s="266"/>
      <c r="F36" s="266"/>
      <c r="G36" s="266">
        <v>3</v>
      </c>
      <c r="H36" s="266">
        <f>SUM(C36:F36)</f>
        <v>35</v>
      </c>
      <c r="I36" s="266"/>
      <c r="J36" s="2" t="s">
        <v>243</v>
      </c>
    </row>
    <row r="37" spans="1:9" ht="19.5" customHeight="1">
      <c r="A37" s="263" t="s">
        <v>75</v>
      </c>
      <c r="B37" s="276" t="s">
        <v>109</v>
      </c>
      <c r="C37" s="277">
        <v>15</v>
      </c>
      <c r="D37" s="266"/>
      <c r="E37" s="266"/>
      <c r="F37" s="266">
        <v>15</v>
      </c>
      <c r="G37" s="266">
        <v>2</v>
      </c>
      <c r="H37" s="266"/>
      <c r="I37" s="266">
        <f>SUM(C37:F37)</f>
        <v>30</v>
      </c>
    </row>
    <row r="38" spans="1:9" ht="19.5" customHeight="1">
      <c r="A38" s="552" t="s">
        <v>157</v>
      </c>
      <c r="B38" s="552"/>
      <c r="C38" s="278">
        <f aca="true" t="shared" si="2" ref="C38:I38">SUM(C27:C37)</f>
        <v>155</v>
      </c>
      <c r="D38" s="278">
        <f t="shared" si="2"/>
        <v>95</v>
      </c>
      <c r="E38" s="278">
        <f t="shared" si="2"/>
        <v>75</v>
      </c>
      <c r="F38" s="278">
        <f t="shared" si="2"/>
        <v>45</v>
      </c>
      <c r="G38" s="278">
        <f t="shared" si="2"/>
        <v>30</v>
      </c>
      <c r="H38" s="262">
        <f t="shared" si="2"/>
        <v>260</v>
      </c>
      <c r="I38" s="262">
        <f t="shared" si="2"/>
        <v>110</v>
      </c>
    </row>
    <row r="39" spans="1:8" ht="19.5" customHeight="1">
      <c r="A39" s="552"/>
      <c r="B39" s="552"/>
      <c r="C39" s="554">
        <f>SUM(C38:F38)</f>
        <v>370</v>
      </c>
      <c r="D39" s="554"/>
      <c r="E39" s="554"/>
      <c r="F39" s="554"/>
      <c r="G39" s="278"/>
      <c r="H39" s="278"/>
    </row>
    <row r="40" spans="1:9" ht="19.5" customHeight="1">
      <c r="A40" s="260" t="s">
        <v>150</v>
      </c>
      <c r="B40" s="261" t="s">
        <v>159</v>
      </c>
      <c r="C40" s="262" t="s">
        <v>152</v>
      </c>
      <c r="D40" s="262" t="s">
        <v>153</v>
      </c>
      <c r="E40" s="262" t="s">
        <v>154</v>
      </c>
      <c r="F40" s="262" t="s">
        <v>155</v>
      </c>
      <c r="G40" s="262" t="s">
        <v>156</v>
      </c>
      <c r="H40" s="262" t="s">
        <v>219</v>
      </c>
      <c r="I40" s="262" t="s">
        <v>94</v>
      </c>
    </row>
    <row r="41" spans="1:9" ht="19.5" customHeight="1">
      <c r="A41" s="263" t="s">
        <v>19</v>
      </c>
      <c r="B41" s="264" t="s">
        <v>221</v>
      </c>
      <c r="C41" s="266"/>
      <c r="D41" s="266"/>
      <c r="E41" s="266">
        <v>30</v>
      </c>
      <c r="F41" s="266"/>
      <c r="G41" s="279">
        <v>1</v>
      </c>
      <c r="H41" s="266">
        <f aca="true" t="shared" si="3" ref="H41:H48">SUM(C41:F41)</f>
        <v>30</v>
      </c>
      <c r="I41" s="266"/>
    </row>
    <row r="42" spans="1:9" ht="19.5" customHeight="1">
      <c r="A42" s="263" t="s">
        <v>20</v>
      </c>
      <c r="B42" s="264" t="s">
        <v>87</v>
      </c>
      <c r="C42" s="266"/>
      <c r="D42" s="266">
        <v>30</v>
      </c>
      <c r="E42" s="266"/>
      <c r="F42" s="266"/>
      <c r="G42" s="279">
        <v>0</v>
      </c>
      <c r="H42" s="266">
        <f t="shared" si="3"/>
        <v>30</v>
      </c>
      <c r="I42" s="266"/>
    </row>
    <row r="43" spans="1:10" ht="19.5" customHeight="1">
      <c r="A43" s="263" t="s">
        <v>21</v>
      </c>
      <c r="B43" s="269" t="s">
        <v>117</v>
      </c>
      <c r="C43" s="273"/>
      <c r="D43" s="266"/>
      <c r="E43" s="266">
        <v>15</v>
      </c>
      <c r="F43" s="266"/>
      <c r="G43" s="279">
        <v>2</v>
      </c>
      <c r="H43" s="266">
        <f t="shared" si="3"/>
        <v>15</v>
      </c>
      <c r="I43" s="266"/>
      <c r="J43" s="2" t="s">
        <v>240</v>
      </c>
    </row>
    <row r="44" spans="1:10" ht="19.5" customHeight="1">
      <c r="A44" s="263" t="s">
        <v>22</v>
      </c>
      <c r="B44" s="269" t="s">
        <v>131</v>
      </c>
      <c r="C44" s="280">
        <v>30</v>
      </c>
      <c r="D44" s="266">
        <v>15</v>
      </c>
      <c r="E44" s="266">
        <v>15</v>
      </c>
      <c r="F44" s="266"/>
      <c r="G44" s="279">
        <v>6</v>
      </c>
      <c r="H44" s="266">
        <f t="shared" si="3"/>
        <v>60</v>
      </c>
      <c r="I44" s="266"/>
      <c r="J44" s="2" t="s">
        <v>244</v>
      </c>
    </row>
    <row r="45" spans="1:10" ht="19.5" customHeight="1">
      <c r="A45" s="263" t="s">
        <v>23</v>
      </c>
      <c r="B45" s="269" t="s">
        <v>119</v>
      </c>
      <c r="C45" s="273">
        <v>10</v>
      </c>
      <c r="D45" s="266"/>
      <c r="E45" s="266">
        <v>10</v>
      </c>
      <c r="F45" s="266"/>
      <c r="G45" s="279">
        <v>2</v>
      </c>
      <c r="H45" s="266">
        <f t="shared" si="3"/>
        <v>20</v>
      </c>
      <c r="I45" s="266"/>
      <c r="J45" s="2" t="s">
        <v>245</v>
      </c>
    </row>
    <row r="46" spans="1:10" ht="19.5" customHeight="1">
      <c r="A46" s="263" t="s">
        <v>45</v>
      </c>
      <c r="B46" s="269" t="s">
        <v>122</v>
      </c>
      <c r="C46" s="281">
        <v>15</v>
      </c>
      <c r="D46" s="281"/>
      <c r="E46" s="281">
        <v>15</v>
      </c>
      <c r="F46" s="281"/>
      <c r="G46" s="262">
        <v>3</v>
      </c>
      <c r="H46" s="266">
        <f t="shared" si="3"/>
        <v>30</v>
      </c>
      <c r="I46" s="266"/>
      <c r="J46" s="2" t="s">
        <v>246</v>
      </c>
    </row>
    <row r="47" spans="1:10" ht="19.5" customHeight="1">
      <c r="A47" s="263" t="s">
        <v>46</v>
      </c>
      <c r="B47" s="275" t="s">
        <v>124</v>
      </c>
      <c r="C47" s="281">
        <v>15</v>
      </c>
      <c r="D47" s="281"/>
      <c r="E47" s="281">
        <v>15</v>
      </c>
      <c r="F47" s="281"/>
      <c r="G47" s="262">
        <v>2</v>
      </c>
      <c r="H47" s="266">
        <f t="shared" si="3"/>
        <v>30</v>
      </c>
      <c r="I47" s="266"/>
      <c r="J47" s="2" t="s">
        <v>246</v>
      </c>
    </row>
    <row r="48" spans="1:10" ht="19.5" customHeight="1">
      <c r="A48" s="263" t="s">
        <v>47</v>
      </c>
      <c r="B48" s="275" t="s">
        <v>95</v>
      </c>
      <c r="C48" s="282">
        <v>30</v>
      </c>
      <c r="D48" s="281"/>
      <c r="E48" s="281">
        <v>15</v>
      </c>
      <c r="F48" s="281"/>
      <c r="G48" s="262">
        <v>5</v>
      </c>
      <c r="H48" s="266">
        <f t="shared" si="3"/>
        <v>45</v>
      </c>
      <c r="I48" s="266"/>
      <c r="J48" s="2" t="s">
        <v>247</v>
      </c>
    </row>
    <row r="49" spans="1:9" ht="19.5" customHeight="1">
      <c r="A49" s="263" t="s">
        <v>48</v>
      </c>
      <c r="B49" s="275" t="s">
        <v>181</v>
      </c>
      <c r="C49" s="281">
        <v>10</v>
      </c>
      <c r="D49" s="281">
        <v>10</v>
      </c>
      <c r="E49" s="281"/>
      <c r="F49" s="281"/>
      <c r="G49" s="262">
        <v>2</v>
      </c>
      <c r="H49" s="266"/>
      <c r="I49" s="266">
        <f>SUM(C49:F49)</f>
        <v>20</v>
      </c>
    </row>
    <row r="50" spans="1:9" ht="19.5" customHeight="1">
      <c r="A50" s="263" t="s">
        <v>49</v>
      </c>
      <c r="B50" s="275" t="s">
        <v>129</v>
      </c>
      <c r="C50" s="281">
        <v>20</v>
      </c>
      <c r="D50" s="281">
        <v>20</v>
      </c>
      <c r="E50" s="281">
        <v>10</v>
      </c>
      <c r="F50" s="281"/>
      <c r="G50" s="262">
        <v>6</v>
      </c>
      <c r="H50" s="266">
        <v>30</v>
      </c>
      <c r="I50" s="266">
        <v>20</v>
      </c>
    </row>
    <row r="51" spans="1:10" ht="19.5" customHeight="1">
      <c r="A51" s="263" t="s">
        <v>75</v>
      </c>
      <c r="B51" s="283" t="s">
        <v>111</v>
      </c>
      <c r="C51" s="281">
        <v>10</v>
      </c>
      <c r="D51" s="281"/>
      <c r="E51" s="281"/>
      <c r="F51" s="281"/>
      <c r="G51" s="262">
        <v>1</v>
      </c>
      <c r="H51" s="266">
        <f>SUM(C51:F51)</f>
        <v>10</v>
      </c>
      <c r="I51" s="266"/>
      <c r="J51" s="2" t="s">
        <v>248</v>
      </c>
    </row>
    <row r="52" spans="1:9" ht="19.5" customHeight="1">
      <c r="A52" s="552" t="s">
        <v>157</v>
      </c>
      <c r="B52" s="552"/>
      <c r="C52" s="262">
        <f aca="true" t="shared" si="4" ref="C52:I52">SUM(C41:C51)</f>
        <v>140</v>
      </c>
      <c r="D52" s="262">
        <f t="shared" si="4"/>
        <v>75</v>
      </c>
      <c r="E52" s="262">
        <f t="shared" si="4"/>
        <v>125</v>
      </c>
      <c r="F52" s="262">
        <f t="shared" si="4"/>
        <v>0</v>
      </c>
      <c r="G52" s="262">
        <f t="shared" si="4"/>
        <v>30</v>
      </c>
      <c r="H52" s="262">
        <f t="shared" si="4"/>
        <v>300</v>
      </c>
      <c r="I52" s="262">
        <f t="shared" si="4"/>
        <v>40</v>
      </c>
    </row>
    <row r="53" spans="1:8" ht="19.5" customHeight="1">
      <c r="A53" s="552"/>
      <c r="B53" s="552"/>
      <c r="C53" s="553">
        <f>SUM(C52:F52)</f>
        <v>340</v>
      </c>
      <c r="D53" s="553"/>
      <c r="E53" s="553"/>
      <c r="F53" s="553"/>
      <c r="G53" s="261"/>
      <c r="H53" s="262"/>
    </row>
    <row r="54" spans="1:9" ht="19.5" customHeight="1">
      <c r="A54" s="260" t="s">
        <v>150</v>
      </c>
      <c r="B54" s="261" t="s">
        <v>160</v>
      </c>
      <c r="C54" s="262" t="s">
        <v>152</v>
      </c>
      <c r="D54" s="262" t="s">
        <v>153</v>
      </c>
      <c r="E54" s="262" t="s">
        <v>154</v>
      </c>
      <c r="F54" s="262" t="s">
        <v>155</v>
      </c>
      <c r="G54" s="262" t="s">
        <v>156</v>
      </c>
      <c r="H54" s="262" t="s">
        <v>219</v>
      </c>
      <c r="I54" s="262" t="s">
        <v>94</v>
      </c>
    </row>
    <row r="55" spans="1:9" ht="19.5" customHeight="1">
      <c r="A55" s="263" t="s">
        <v>19</v>
      </c>
      <c r="B55" s="284" t="s">
        <v>222</v>
      </c>
      <c r="C55" s="265"/>
      <c r="D55" s="265"/>
      <c r="E55" s="265">
        <v>30</v>
      </c>
      <c r="F55" s="265"/>
      <c r="G55" s="262">
        <v>1</v>
      </c>
      <c r="H55" s="266">
        <f>SUM(C55:F55)</f>
        <v>30</v>
      </c>
      <c r="I55" s="266"/>
    </row>
    <row r="56" spans="1:9" ht="19.5" customHeight="1">
      <c r="A56" s="263" t="s">
        <v>20</v>
      </c>
      <c r="B56" s="284" t="s">
        <v>87</v>
      </c>
      <c r="C56" s="265"/>
      <c r="D56" s="265">
        <v>30</v>
      </c>
      <c r="E56" s="285"/>
      <c r="F56" s="285"/>
      <c r="G56" s="278">
        <v>0</v>
      </c>
      <c r="H56" s="266">
        <f>SUM(C56:F56)</f>
        <v>30</v>
      </c>
      <c r="I56" s="266"/>
    </row>
    <row r="57" spans="1:10" ht="19.5" customHeight="1">
      <c r="A57" s="263" t="s">
        <v>21</v>
      </c>
      <c r="B57" s="275" t="s">
        <v>123</v>
      </c>
      <c r="C57" s="274">
        <v>15</v>
      </c>
      <c r="D57" s="274"/>
      <c r="E57" s="274">
        <v>15</v>
      </c>
      <c r="F57" s="274"/>
      <c r="G57" s="278">
        <v>2</v>
      </c>
      <c r="H57" s="266">
        <f>SUM(C57:F57)</f>
        <v>30</v>
      </c>
      <c r="I57" s="266"/>
      <c r="J57" s="2" t="s">
        <v>249</v>
      </c>
    </row>
    <row r="58" spans="1:9" ht="19.5" customHeight="1">
      <c r="A58" s="263" t="s">
        <v>22</v>
      </c>
      <c r="B58" s="275" t="s">
        <v>124</v>
      </c>
      <c r="C58" s="274"/>
      <c r="D58" s="274"/>
      <c r="E58" s="274"/>
      <c r="F58" s="274">
        <v>15</v>
      </c>
      <c r="G58" s="278">
        <v>1</v>
      </c>
      <c r="H58" s="266">
        <f>SUM(C58:F58)</f>
        <v>15</v>
      </c>
      <c r="I58" s="266"/>
    </row>
    <row r="59" spans="1:10" ht="19.5" customHeight="1">
      <c r="A59" s="263" t="s">
        <v>23</v>
      </c>
      <c r="B59" s="275" t="s">
        <v>223</v>
      </c>
      <c r="C59" s="281">
        <v>15</v>
      </c>
      <c r="D59" s="281"/>
      <c r="E59" s="281">
        <v>30</v>
      </c>
      <c r="F59" s="274"/>
      <c r="G59" s="262">
        <v>3</v>
      </c>
      <c r="H59" s="266">
        <f>SUM(C59:F59)</f>
        <v>45</v>
      </c>
      <c r="I59" s="266"/>
      <c r="J59" s="2" t="s">
        <v>235</v>
      </c>
    </row>
    <row r="60" spans="1:9" ht="19.5" customHeight="1">
      <c r="A60" s="263" t="s">
        <v>45</v>
      </c>
      <c r="B60" s="275" t="s">
        <v>125</v>
      </c>
      <c r="C60" s="274">
        <v>30</v>
      </c>
      <c r="D60" s="274"/>
      <c r="E60" s="274">
        <v>20</v>
      </c>
      <c r="F60" s="274"/>
      <c r="G60" s="262">
        <v>4</v>
      </c>
      <c r="H60" s="266"/>
      <c r="I60" s="266">
        <f>SUM(C60:F60)</f>
        <v>50</v>
      </c>
    </row>
    <row r="61" spans="1:9" ht="19.5" customHeight="1">
      <c r="A61" s="263" t="s">
        <v>46</v>
      </c>
      <c r="B61" s="275" t="s">
        <v>181</v>
      </c>
      <c r="C61" s="282">
        <v>10</v>
      </c>
      <c r="D61" s="274">
        <v>10</v>
      </c>
      <c r="E61" s="274"/>
      <c r="F61" s="274"/>
      <c r="G61" s="262">
        <v>2</v>
      </c>
      <c r="H61" s="266"/>
      <c r="I61" s="266">
        <f>SUM(C61:F61)</f>
        <v>20</v>
      </c>
    </row>
    <row r="62" spans="1:10" ht="19.5" customHeight="1">
      <c r="A62" s="263" t="s">
        <v>47</v>
      </c>
      <c r="B62" s="275" t="s">
        <v>127</v>
      </c>
      <c r="C62" s="281">
        <v>30</v>
      </c>
      <c r="D62" s="281"/>
      <c r="E62" s="281"/>
      <c r="F62" s="274"/>
      <c r="G62" s="262">
        <v>2</v>
      </c>
      <c r="H62" s="266">
        <f>SUM(C62:F62)</f>
        <v>30</v>
      </c>
      <c r="I62" s="266"/>
      <c r="J62" s="2" t="s">
        <v>250</v>
      </c>
    </row>
    <row r="63" spans="1:10" ht="19.5" customHeight="1">
      <c r="A63" s="263" t="s">
        <v>48</v>
      </c>
      <c r="B63" s="275" t="s">
        <v>128</v>
      </c>
      <c r="C63" s="282">
        <v>30</v>
      </c>
      <c r="D63" s="274"/>
      <c r="E63" s="274">
        <v>15</v>
      </c>
      <c r="F63" s="274">
        <v>15</v>
      </c>
      <c r="G63" s="262">
        <v>4</v>
      </c>
      <c r="H63" s="266">
        <f>SUM(C63:F63)</f>
        <v>60</v>
      </c>
      <c r="I63" s="266"/>
      <c r="J63" s="2" t="s">
        <v>251</v>
      </c>
    </row>
    <row r="64" spans="1:10" ht="19.5" customHeight="1">
      <c r="A64" s="263" t="s">
        <v>49</v>
      </c>
      <c r="B64" s="286" t="s">
        <v>171</v>
      </c>
      <c r="C64" s="281">
        <v>10</v>
      </c>
      <c r="D64" s="281"/>
      <c r="E64" s="281"/>
      <c r="F64" s="274">
        <v>30</v>
      </c>
      <c r="G64" s="262">
        <v>3</v>
      </c>
      <c r="H64" s="266">
        <f>SUM(C64:F64)</f>
        <v>40</v>
      </c>
      <c r="I64" s="266"/>
      <c r="J64" s="2" t="s">
        <v>252</v>
      </c>
    </row>
    <row r="65" spans="1:10" ht="19.5" customHeight="1">
      <c r="A65" s="263" t="s">
        <v>75</v>
      </c>
      <c r="B65" s="286" t="s">
        <v>111</v>
      </c>
      <c r="C65" s="282">
        <v>10</v>
      </c>
      <c r="D65" s="274">
        <v>15</v>
      </c>
      <c r="E65" s="274">
        <v>5</v>
      </c>
      <c r="F65" s="274"/>
      <c r="G65" s="262">
        <v>4</v>
      </c>
      <c r="H65" s="266">
        <f>SUM(C65:F65)</f>
        <v>30</v>
      </c>
      <c r="I65" s="266"/>
      <c r="J65" s="2" t="s">
        <v>248</v>
      </c>
    </row>
    <row r="66" spans="1:9" ht="19.5" customHeight="1">
      <c r="A66" s="263" t="s">
        <v>232</v>
      </c>
      <c r="B66" s="286" t="s">
        <v>185</v>
      </c>
      <c r="C66" s="281"/>
      <c r="D66" s="274"/>
      <c r="E66" s="274"/>
      <c r="F66" s="274"/>
      <c r="G66" s="262">
        <v>4</v>
      </c>
      <c r="H66" s="266"/>
      <c r="I66" s="266"/>
    </row>
    <row r="67" spans="1:9" ht="19.5" customHeight="1">
      <c r="A67" s="552" t="s">
        <v>157</v>
      </c>
      <c r="B67" s="552"/>
      <c r="C67" s="278">
        <f aca="true" t="shared" si="5" ref="C67:I67">SUM(C55:C66)</f>
        <v>150</v>
      </c>
      <c r="D67" s="278">
        <f t="shared" si="5"/>
        <v>55</v>
      </c>
      <c r="E67" s="278">
        <f t="shared" si="5"/>
        <v>115</v>
      </c>
      <c r="F67" s="278">
        <f t="shared" si="5"/>
        <v>60</v>
      </c>
      <c r="G67" s="278">
        <f t="shared" si="5"/>
        <v>30</v>
      </c>
      <c r="H67" s="262">
        <f t="shared" si="5"/>
        <v>310</v>
      </c>
      <c r="I67" s="262">
        <f t="shared" si="5"/>
        <v>70</v>
      </c>
    </row>
    <row r="68" spans="1:8" ht="19.5" customHeight="1">
      <c r="A68" s="552"/>
      <c r="B68" s="552"/>
      <c r="C68" s="554">
        <f>SUM(C67:F67)</f>
        <v>380</v>
      </c>
      <c r="D68" s="554"/>
      <c r="E68" s="554"/>
      <c r="F68" s="554"/>
      <c r="G68" s="278"/>
      <c r="H68" s="278"/>
    </row>
    <row r="69" spans="1:9" ht="19.5" customHeight="1">
      <c r="A69" s="260" t="s">
        <v>150</v>
      </c>
      <c r="B69" s="287" t="s">
        <v>176</v>
      </c>
      <c r="C69" s="262" t="s">
        <v>152</v>
      </c>
      <c r="D69" s="262" t="s">
        <v>153</v>
      </c>
      <c r="E69" s="262" t="s">
        <v>154</v>
      </c>
      <c r="F69" s="262" t="s">
        <v>155</v>
      </c>
      <c r="G69" s="262" t="s">
        <v>156</v>
      </c>
      <c r="H69" s="262" t="s">
        <v>219</v>
      </c>
      <c r="I69" s="262" t="s">
        <v>94</v>
      </c>
    </row>
    <row r="70" spans="1:9" ht="19.5" customHeight="1">
      <c r="A70" s="263" t="s">
        <v>19</v>
      </c>
      <c r="B70" s="288" t="s">
        <v>222</v>
      </c>
      <c r="C70" s="265"/>
      <c r="D70" s="265"/>
      <c r="E70" s="265">
        <v>30</v>
      </c>
      <c r="F70" s="265"/>
      <c r="G70" s="262">
        <v>1</v>
      </c>
      <c r="H70" s="266">
        <f>SUM(C70:F70)</f>
        <v>30</v>
      </c>
      <c r="I70" s="266"/>
    </row>
    <row r="71" spans="1:10" ht="19.5" customHeight="1">
      <c r="A71" s="263" t="s">
        <v>20</v>
      </c>
      <c r="B71" s="275" t="s">
        <v>187</v>
      </c>
      <c r="C71" s="281">
        <v>30</v>
      </c>
      <c r="D71" s="281">
        <v>15</v>
      </c>
      <c r="E71" s="281"/>
      <c r="F71" s="281"/>
      <c r="G71" s="262">
        <v>2</v>
      </c>
      <c r="H71" s="266">
        <f>SUM(C71:F71)</f>
        <v>45</v>
      </c>
      <c r="I71" s="266"/>
      <c r="J71" s="2" t="s">
        <v>253</v>
      </c>
    </row>
    <row r="72" spans="1:10" ht="19.5" customHeight="1">
      <c r="A72" s="263" t="s">
        <v>21</v>
      </c>
      <c r="B72" s="275" t="s">
        <v>126</v>
      </c>
      <c r="C72" s="281">
        <v>20</v>
      </c>
      <c r="D72" s="281"/>
      <c r="E72" s="281">
        <v>20</v>
      </c>
      <c r="F72" s="281"/>
      <c r="G72" s="262">
        <v>4</v>
      </c>
      <c r="H72" s="266">
        <f>SUM(C72:F72)</f>
        <v>40</v>
      </c>
      <c r="I72" s="266"/>
      <c r="J72" s="2" t="s">
        <v>254</v>
      </c>
    </row>
    <row r="73" spans="1:9" ht="19.5" customHeight="1">
      <c r="A73" s="263" t="s">
        <v>22</v>
      </c>
      <c r="B73" s="275" t="s">
        <v>127</v>
      </c>
      <c r="C73" s="281"/>
      <c r="D73" s="281"/>
      <c r="E73" s="281">
        <v>30</v>
      </c>
      <c r="F73" s="281"/>
      <c r="G73" s="262">
        <v>2</v>
      </c>
      <c r="H73" s="266">
        <f>SUM(C73:F73)</f>
        <v>30</v>
      </c>
      <c r="I73" s="266"/>
    </row>
    <row r="74" spans="1:9" ht="19.5" customHeight="1">
      <c r="A74" s="263" t="s">
        <v>23</v>
      </c>
      <c r="B74" s="289" t="s">
        <v>167</v>
      </c>
      <c r="C74" s="281">
        <v>20</v>
      </c>
      <c r="D74" s="281">
        <v>20</v>
      </c>
      <c r="E74" s="281">
        <v>20</v>
      </c>
      <c r="F74" s="281"/>
      <c r="G74" s="262">
        <v>4</v>
      </c>
      <c r="H74" s="266"/>
      <c r="I74" s="266">
        <f>SUM(C74:F74)</f>
        <v>60</v>
      </c>
    </row>
    <row r="75" spans="1:9" ht="19.5" customHeight="1">
      <c r="A75" s="263" t="s">
        <v>45</v>
      </c>
      <c r="B75" s="289" t="s">
        <v>168</v>
      </c>
      <c r="C75" s="274">
        <v>15</v>
      </c>
      <c r="D75" s="274">
        <v>10</v>
      </c>
      <c r="E75" s="274">
        <v>20</v>
      </c>
      <c r="F75" s="274"/>
      <c r="G75" s="262">
        <v>4</v>
      </c>
      <c r="H75" s="266"/>
      <c r="I75" s="266">
        <f>SUM(C75:F75)</f>
        <v>45</v>
      </c>
    </row>
    <row r="76" spans="1:9" ht="19.5" customHeight="1">
      <c r="A76" s="263" t="s">
        <v>46</v>
      </c>
      <c r="B76" s="289" t="s">
        <v>169</v>
      </c>
      <c r="C76" s="281">
        <v>20</v>
      </c>
      <c r="D76" s="281"/>
      <c r="E76" s="281">
        <v>10</v>
      </c>
      <c r="F76" s="281"/>
      <c r="G76" s="262">
        <v>3</v>
      </c>
      <c r="H76" s="266"/>
      <c r="I76" s="266">
        <f>SUM(C76:F76)</f>
        <v>30</v>
      </c>
    </row>
    <row r="77" spans="1:9" ht="19.5" customHeight="1">
      <c r="A77" s="263" t="s">
        <v>47</v>
      </c>
      <c r="B77" s="289" t="s">
        <v>170</v>
      </c>
      <c r="C77" s="281">
        <v>10</v>
      </c>
      <c r="D77" s="281">
        <v>10</v>
      </c>
      <c r="E77" s="281">
        <v>10</v>
      </c>
      <c r="F77" s="281"/>
      <c r="G77" s="262">
        <v>3</v>
      </c>
      <c r="H77" s="266">
        <f>SUM(C77:F77)</f>
        <v>30</v>
      </c>
      <c r="I77" s="266"/>
    </row>
    <row r="78" spans="1:10" ht="19.5" customHeight="1">
      <c r="A78" s="263" t="s">
        <v>48</v>
      </c>
      <c r="B78" s="283" t="s">
        <v>110</v>
      </c>
      <c r="C78" s="281">
        <v>15</v>
      </c>
      <c r="D78" s="281"/>
      <c r="E78" s="281"/>
      <c r="F78" s="281">
        <v>15</v>
      </c>
      <c r="G78" s="262">
        <v>2</v>
      </c>
      <c r="H78" s="266">
        <v>15</v>
      </c>
      <c r="I78" s="266">
        <v>15</v>
      </c>
      <c r="J78" s="2" t="s">
        <v>255</v>
      </c>
    </row>
    <row r="79" spans="1:10" ht="19.5" customHeight="1">
      <c r="A79" s="263" t="s">
        <v>49</v>
      </c>
      <c r="B79" s="283" t="s">
        <v>183</v>
      </c>
      <c r="C79" s="281">
        <v>15</v>
      </c>
      <c r="D79" s="281"/>
      <c r="E79" s="281"/>
      <c r="F79" s="281"/>
      <c r="G79" s="262">
        <v>1</v>
      </c>
      <c r="H79" s="266">
        <f>SUM(C79:F79)</f>
        <v>15</v>
      </c>
      <c r="I79" s="266"/>
      <c r="J79" s="2" t="s">
        <v>256</v>
      </c>
    </row>
    <row r="80" spans="1:10" ht="19.5" customHeight="1">
      <c r="A80" s="263" t="s">
        <v>75</v>
      </c>
      <c r="B80" s="275" t="s">
        <v>112</v>
      </c>
      <c r="C80" s="282">
        <v>30</v>
      </c>
      <c r="D80" s="281"/>
      <c r="E80" s="281"/>
      <c r="F80" s="281"/>
      <c r="G80" s="262">
        <v>2</v>
      </c>
      <c r="H80" s="266">
        <f>SUM(C80:F80)</f>
        <v>30</v>
      </c>
      <c r="I80" s="266"/>
      <c r="J80" s="2" t="s">
        <v>257</v>
      </c>
    </row>
    <row r="81" spans="1:10" ht="19.5" customHeight="1">
      <c r="A81" s="263" t="s">
        <v>76</v>
      </c>
      <c r="B81" s="275" t="s">
        <v>97</v>
      </c>
      <c r="C81" s="281">
        <v>15</v>
      </c>
      <c r="D81" s="281"/>
      <c r="E81" s="281">
        <v>15</v>
      </c>
      <c r="F81" s="281"/>
      <c r="G81" s="262">
        <v>2</v>
      </c>
      <c r="H81" s="266">
        <f>SUM(C81:F81)</f>
        <v>30</v>
      </c>
      <c r="I81" s="266"/>
      <c r="J81" s="302" t="s">
        <v>258</v>
      </c>
    </row>
    <row r="82" spans="1:9" ht="19.5" customHeight="1">
      <c r="A82" s="552" t="s">
        <v>157</v>
      </c>
      <c r="B82" s="552"/>
      <c r="C82" s="262">
        <f aca="true" t="shared" si="6" ref="C82:I82">SUM(C70:C81)</f>
        <v>190</v>
      </c>
      <c r="D82" s="262">
        <f t="shared" si="6"/>
        <v>55</v>
      </c>
      <c r="E82" s="262">
        <f t="shared" si="6"/>
        <v>155</v>
      </c>
      <c r="F82" s="262">
        <f t="shared" si="6"/>
        <v>15</v>
      </c>
      <c r="G82" s="262">
        <f t="shared" si="6"/>
        <v>30</v>
      </c>
      <c r="H82" s="262">
        <f t="shared" si="6"/>
        <v>265</v>
      </c>
      <c r="I82" s="262">
        <f t="shared" si="6"/>
        <v>150</v>
      </c>
    </row>
    <row r="83" spans="1:8" ht="19.5" customHeight="1">
      <c r="A83" s="552"/>
      <c r="B83" s="552"/>
      <c r="C83" s="553">
        <f>SUM(C82:F82)</f>
        <v>415</v>
      </c>
      <c r="D83" s="553"/>
      <c r="E83" s="553"/>
      <c r="F83" s="553"/>
      <c r="G83" s="262"/>
      <c r="H83" s="262"/>
    </row>
    <row r="84" spans="1:9" ht="19.5" customHeight="1">
      <c r="A84" s="260" t="s">
        <v>150</v>
      </c>
      <c r="B84" s="290" t="s">
        <v>161</v>
      </c>
      <c r="C84" s="262" t="s">
        <v>152</v>
      </c>
      <c r="D84" s="262" t="s">
        <v>153</v>
      </c>
      <c r="E84" s="262" t="s">
        <v>154</v>
      </c>
      <c r="F84" s="262" t="s">
        <v>155</v>
      </c>
      <c r="G84" s="262" t="s">
        <v>156</v>
      </c>
      <c r="H84" s="262" t="s">
        <v>219</v>
      </c>
      <c r="I84" s="262" t="s">
        <v>94</v>
      </c>
    </row>
    <row r="85" spans="1:9" ht="19.5" customHeight="1">
      <c r="A85" s="263" t="s">
        <v>19</v>
      </c>
      <c r="B85" s="284" t="s">
        <v>222</v>
      </c>
      <c r="C85" s="285"/>
      <c r="D85" s="285"/>
      <c r="E85" s="291">
        <v>30</v>
      </c>
      <c r="F85" s="285"/>
      <c r="G85" s="278">
        <v>2</v>
      </c>
      <c r="H85" s="266">
        <f>SUM(C85:F85)</f>
        <v>30</v>
      </c>
      <c r="I85" s="266"/>
    </row>
    <row r="86" spans="1:9" ht="19.5" customHeight="1">
      <c r="A86" s="263" t="s">
        <v>20</v>
      </c>
      <c r="B86" s="275" t="s">
        <v>187</v>
      </c>
      <c r="C86" s="274"/>
      <c r="D86" s="274"/>
      <c r="E86" s="274">
        <v>15</v>
      </c>
      <c r="F86" s="274">
        <v>15</v>
      </c>
      <c r="G86" s="278">
        <v>2</v>
      </c>
      <c r="H86" s="266">
        <f>SUM(C86:F86)</f>
        <v>30</v>
      </c>
      <c r="I86" s="266"/>
    </row>
    <row r="87" spans="1:9" ht="19.5" customHeight="1">
      <c r="A87" s="263" t="s">
        <v>21</v>
      </c>
      <c r="B87" s="275" t="s">
        <v>126</v>
      </c>
      <c r="C87" s="282">
        <v>10</v>
      </c>
      <c r="D87" s="274">
        <v>10</v>
      </c>
      <c r="E87" s="274">
        <v>20</v>
      </c>
      <c r="F87" s="274"/>
      <c r="G87" s="278">
        <v>4</v>
      </c>
      <c r="H87" s="266"/>
      <c r="I87" s="266">
        <f>SUM(C87:F87)</f>
        <v>40</v>
      </c>
    </row>
    <row r="88" spans="1:9" ht="19.5" customHeight="1">
      <c r="A88" s="263" t="s">
        <v>22</v>
      </c>
      <c r="B88" s="275" t="s">
        <v>129</v>
      </c>
      <c r="C88" s="281"/>
      <c r="D88" s="281"/>
      <c r="E88" s="281"/>
      <c r="F88" s="281">
        <v>30</v>
      </c>
      <c r="G88" s="262">
        <v>2</v>
      </c>
      <c r="H88" s="266"/>
      <c r="I88" s="266">
        <f>SUM(C88:F88)</f>
        <v>30</v>
      </c>
    </row>
    <row r="89" spans="1:9" ht="19.5" customHeight="1">
      <c r="A89" s="263" t="s">
        <v>23</v>
      </c>
      <c r="B89" s="283" t="s">
        <v>224</v>
      </c>
      <c r="C89" s="281">
        <v>30</v>
      </c>
      <c r="D89" s="281"/>
      <c r="E89" s="281"/>
      <c r="F89" s="281"/>
      <c r="G89" s="262">
        <v>2</v>
      </c>
      <c r="H89" s="266">
        <f>SUM(C89:F89)</f>
        <v>30</v>
      </c>
      <c r="I89" s="266"/>
    </row>
    <row r="90" spans="1:9" ht="19.5" customHeight="1">
      <c r="A90" s="263" t="s">
        <v>45</v>
      </c>
      <c r="B90" s="283" t="s">
        <v>225</v>
      </c>
      <c r="C90" s="281">
        <v>30</v>
      </c>
      <c r="D90" s="281"/>
      <c r="E90" s="281"/>
      <c r="F90" s="281"/>
      <c r="G90" s="262">
        <v>2</v>
      </c>
      <c r="H90" s="266"/>
      <c r="I90" s="266">
        <f>SUM(C90:F90)</f>
        <v>30</v>
      </c>
    </row>
    <row r="91" spans="1:9" ht="19.5" customHeight="1">
      <c r="A91" s="263" t="s">
        <v>46</v>
      </c>
      <c r="B91" s="292" t="s">
        <v>112</v>
      </c>
      <c r="C91" s="281"/>
      <c r="D91" s="281"/>
      <c r="E91" s="281">
        <v>15</v>
      </c>
      <c r="F91" s="281"/>
      <c r="G91" s="262">
        <v>1</v>
      </c>
      <c r="H91" s="266">
        <f>SUM(C91:F91)</f>
        <v>15</v>
      </c>
      <c r="I91" s="266"/>
    </row>
    <row r="92" spans="1:10" ht="19.5" customHeight="1">
      <c r="A92" s="263" t="s">
        <v>47</v>
      </c>
      <c r="B92" s="293" t="s">
        <v>96</v>
      </c>
      <c r="C92" s="281">
        <v>15</v>
      </c>
      <c r="D92" s="281"/>
      <c r="E92" s="281">
        <v>15</v>
      </c>
      <c r="F92" s="281"/>
      <c r="G92" s="262">
        <v>2</v>
      </c>
      <c r="H92" s="266">
        <f>SUM(C92:F92)</f>
        <v>30</v>
      </c>
      <c r="I92" s="266"/>
      <c r="J92" s="2" t="s">
        <v>259</v>
      </c>
    </row>
    <row r="93" spans="1:10" ht="19.5" customHeight="1">
      <c r="A93" s="263" t="s">
        <v>48</v>
      </c>
      <c r="B93" s="275" t="s">
        <v>197</v>
      </c>
      <c r="C93" s="281">
        <v>15</v>
      </c>
      <c r="D93" s="281"/>
      <c r="E93" s="281">
        <v>15</v>
      </c>
      <c r="F93" s="281"/>
      <c r="G93" s="262">
        <v>2</v>
      </c>
      <c r="H93" s="266">
        <f>SUM(C93:F93)</f>
        <v>30</v>
      </c>
      <c r="I93" s="266"/>
      <c r="J93" s="302" t="s">
        <v>260</v>
      </c>
    </row>
    <row r="94" spans="1:9" ht="19.5" customHeight="1">
      <c r="A94" s="263" t="s">
        <v>49</v>
      </c>
      <c r="B94" s="275" t="s">
        <v>100</v>
      </c>
      <c r="C94" s="281">
        <v>15</v>
      </c>
      <c r="D94" s="281"/>
      <c r="E94" s="281"/>
      <c r="F94" s="281">
        <v>15</v>
      </c>
      <c r="G94" s="262">
        <v>2</v>
      </c>
      <c r="H94" s="266">
        <f>SUM(C94:F94)</f>
        <v>30</v>
      </c>
      <c r="I94" s="266"/>
    </row>
    <row r="95" spans="1:9" ht="19.5" customHeight="1">
      <c r="A95" s="263" t="s">
        <v>75</v>
      </c>
      <c r="B95" s="294" t="s">
        <v>133</v>
      </c>
      <c r="C95" s="281">
        <v>30</v>
      </c>
      <c r="D95" s="281"/>
      <c r="E95" s="281"/>
      <c r="F95" s="281">
        <v>15</v>
      </c>
      <c r="G95" s="262">
        <v>3</v>
      </c>
      <c r="H95" s="266"/>
      <c r="I95" s="266">
        <f>SUM(C95:F95)</f>
        <v>45</v>
      </c>
    </row>
    <row r="96" spans="1:9" ht="19.5" customHeight="1">
      <c r="A96" s="263" t="s">
        <v>76</v>
      </c>
      <c r="B96" s="294" t="s">
        <v>134</v>
      </c>
      <c r="C96" s="281">
        <v>10</v>
      </c>
      <c r="D96" s="281">
        <v>10</v>
      </c>
      <c r="E96" s="281">
        <v>10</v>
      </c>
      <c r="F96" s="281"/>
      <c r="G96" s="262">
        <v>2</v>
      </c>
      <c r="H96" s="266"/>
      <c r="I96" s="266">
        <f>SUM(C96:F96)</f>
        <v>30</v>
      </c>
    </row>
    <row r="97" spans="1:9" ht="19.5" customHeight="1">
      <c r="A97" s="263" t="s">
        <v>77</v>
      </c>
      <c r="B97" s="294" t="s">
        <v>135</v>
      </c>
      <c r="C97" s="281">
        <v>20</v>
      </c>
      <c r="D97" s="281">
        <v>10</v>
      </c>
      <c r="E97" s="281">
        <v>10</v>
      </c>
      <c r="F97" s="281">
        <v>10</v>
      </c>
      <c r="G97" s="262">
        <v>4</v>
      </c>
      <c r="H97" s="266"/>
      <c r="I97" s="266">
        <f>SUM(C97:F97)</f>
        <v>50</v>
      </c>
    </row>
    <row r="98" spans="1:9" ht="19.5" customHeight="1">
      <c r="A98" s="552" t="s">
        <v>157</v>
      </c>
      <c r="B98" s="552"/>
      <c r="C98" s="262">
        <f aca="true" t="shared" si="7" ref="C98:I98">SUM(C85:C97)</f>
        <v>175</v>
      </c>
      <c r="D98" s="262">
        <f t="shared" si="7"/>
        <v>30</v>
      </c>
      <c r="E98" s="262">
        <f t="shared" si="7"/>
        <v>130</v>
      </c>
      <c r="F98" s="262">
        <f t="shared" si="7"/>
        <v>85</v>
      </c>
      <c r="G98" s="262">
        <f t="shared" si="7"/>
        <v>30</v>
      </c>
      <c r="H98" s="262">
        <f t="shared" si="7"/>
        <v>195</v>
      </c>
      <c r="I98" s="262">
        <f t="shared" si="7"/>
        <v>225</v>
      </c>
    </row>
    <row r="99" spans="1:8" ht="19.5" customHeight="1">
      <c r="A99" s="552"/>
      <c r="B99" s="552"/>
      <c r="C99" s="553">
        <f>SUM(C98:F98)</f>
        <v>420</v>
      </c>
      <c r="D99" s="553"/>
      <c r="E99" s="553"/>
      <c r="F99" s="553"/>
      <c r="G99" s="262"/>
      <c r="H99" s="262"/>
    </row>
    <row r="100" spans="1:9" ht="19.5" customHeight="1">
      <c r="A100" s="260" t="s">
        <v>150</v>
      </c>
      <c r="B100" s="261" t="s">
        <v>162</v>
      </c>
      <c r="C100" s="262" t="s">
        <v>152</v>
      </c>
      <c r="D100" s="262" t="s">
        <v>153</v>
      </c>
      <c r="E100" s="262" t="s">
        <v>154</v>
      </c>
      <c r="F100" s="262" t="s">
        <v>155</v>
      </c>
      <c r="G100" s="262" t="s">
        <v>156</v>
      </c>
      <c r="H100" s="262" t="s">
        <v>219</v>
      </c>
      <c r="I100" s="262" t="s">
        <v>94</v>
      </c>
    </row>
    <row r="101" spans="1:9" ht="19.5" customHeight="1">
      <c r="A101" s="263" t="s">
        <v>19</v>
      </c>
      <c r="B101" s="295" t="s">
        <v>212</v>
      </c>
      <c r="C101" s="265">
        <v>15</v>
      </c>
      <c r="D101" s="265"/>
      <c r="E101" s="265"/>
      <c r="F101" s="265"/>
      <c r="G101" s="265">
        <v>1</v>
      </c>
      <c r="H101" s="266">
        <f aca="true" t="shared" si="8" ref="H101:H106">SUM(C101:F101)</f>
        <v>15</v>
      </c>
      <c r="I101" s="266"/>
    </row>
    <row r="102" spans="1:10" ht="19.5" customHeight="1">
      <c r="A102" s="263" t="s">
        <v>20</v>
      </c>
      <c r="B102" s="295" t="s">
        <v>226</v>
      </c>
      <c r="C102" s="265">
        <v>15</v>
      </c>
      <c r="D102" s="265"/>
      <c r="E102" s="265"/>
      <c r="F102" s="265"/>
      <c r="G102" s="265">
        <v>1</v>
      </c>
      <c r="H102" s="266">
        <f t="shared" si="8"/>
        <v>15</v>
      </c>
      <c r="I102" s="266"/>
      <c r="J102" s="2" t="s">
        <v>255</v>
      </c>
    </row>
    <row r="103" spans="1:10" ht="19.5" customHeight="1">
      <c r="A103" s="263" t="s">
        <v>21</v>
      </c>
      <c r="B103" s="293" t="s">
        <v>274</v>
      </c>
      <c r="C103" s="282">
        <v>30</v>
      </c>
      <c r="D103" s="281"/>
      <c r="E103" s="281"/>
      <c r="F103" s="281"/>
      <c r="G103" s="262">
        <v>2</v>
      </c>
      <c r="H103" s="266">
        <f t="shared" si="8"/>
        <v>30</v>
      </c>
      <c r="I103" s="266"/>
      <c r="J103" s="2" t="s">
        <v>251</v>
      </c>
    </row>
    <row r="104" spans="1:10" ht="19.5" customHeight="1">
      <c r="A104" s="263" t="s">
        <v>22</v>
      </c>
      <c r="B104" s="275" t="s">
        <v>98</v>
      </c>
      <c r="C104" s="282">
        <v>15</v>
      </c>
      <c r="D104" s="281"/>
      <c r="E104" s="281">
        <v>15</v>
      </c>
      <c r="F104" s="281"/>
      <c r="G104" s="262">
        <v>2</v>
      </c>
      <c r="H104" s="266">
        <f t="shared" si="8"/>
        <v>30</v>
      </c>
      <c r="I104" s="266"/>
      <c r="J104" s="2" t="s">
        <v>247</v>
      </c>
    </row>
    <row r="105" spans="1:10" ht="19.5" customHeight="1">
      <c r="A105" s="263" t="s">
        <v>23</v>
      </c>
      <c r="B105" s="275" t="s">
        <v>99</v>
      </c>
      <c r="C105" s="281">
        <v>15</v>
      </c>
      <c r="D105" s="281"/>
      <c r="E105" s="281"/>
      <c r="F105" s="281"/>
      <c r="G105" s="262">
        <v>1</v>
      </c>
      <c r="H105" s="266">
        <f t="shared" si="8"/>
        <v>15</v>
      </c>
      <c r="I105" s="266"/>
      <c r="J105" s="2" t="s">
        <v>261</v>
      </c>
    </row>
    <row r="106" spans="1:10" ht="19.5" customHeight="1">
      <c r="A106" s="263" t="s">
        <v>45</v>
      </c>
      <c r="B106" s="275" t="s">
        <v>197</v>
      </c>
      <c r="C106" s="281">
        <v>15</v>
      </c>
      <c r="D106" s="281"/>
      <c r="E106" s="281"/>
      <c r="F106" s="281">
        <v>15</v>
      </c>
      <c r="G106" s="262">
        <v>2</v>
      </c>
      <c r="H106" s="266">
        <f t="shared" si="8"/>
        <v>30</v>
      </c>
      <c r="I106" s="266"/>
      <c r="J106" s="302" t="s">
        <v>260</v>
      </c>
    </row>
    <row r="107" spans="1:9" ht="31.5" customHeight="1">
      <c r="A107" s="263" t="s">
        <v>46</v>
      </c>
      <c r="B107" s="267" t="s">
        <v>227</v>
      </c>
      <c r="C107" s="274">
        <v>15</v>
      </c>
      <c r="D107" s="274">
        <v>15</v>
      </c>
      <c r="E107" s="274"/>
      <c r="F107" s="274"/>
      <c r="G107" s="262">
        <v>2</v>
      </c>
      <c r="H107" s="266"/>
      <c r="I107" s="266">
        <f>SUM(C107:F107)</f>
        <v>30</v>
      </c>
    </row>
    <row r="108" spans="1:9" ht="19.5" customHeight="1">
      <c r="A108" s="263" t="s">
        <v>47</v>
      </c>
      <c r="B108" s="283" t="s">
        <v>228</v>
      </c>
      <c r="C108" s="281">
        <v>15</v>
      </c>
      <c r="D108" s="281">
        <v>15</v>
      </c>
      <c r="E108" s="281"/>
      <c r="F108" s="281"/>
      <c r="G108" s="262">
        <v>2</v>
      </c>
      <c r="H108" s="266">
        <f>SUM(C108:F108)</f>
        <v>30</v>
      </c>
      <c r="I108" s="266"/>
    </row>
    <row r="109" spans="1:10" ht="19.5" customHeight="1">
      <c r="A109" s="263" t="s">
        <v>48</v>
      </c>
      <c r="B109" s="275" t="s">
        <v>83</v>
      </c>
      <c r="C109" s="281"/>
      <c r="D109" s="281"/>
      <c r="E109" s="281"/>
      <c r="F109" s="281">
        <v>30</v>
      </c>
      <c r="G109" s="262">
        <v>2</v>
      </c>
      <c r="H109" s="266">
        <f>SUM(C109:F109)</f>
        <v>30</v>
      </c>
      <c r="I109" s="266"/>
      <c r="J109" s="2" t="s">
        <v>252</v>
      </c>
    </row>
    <row r="110" spans="1:9" ht="19.5" customHeight="1">
      <c r="A110" s="263" t="s">
        <v>49</v>
      </c>
      <c r="B110" s="303" t="s">
        <v>184</v>
      </c>
      <c r="C110" s="281"/>
      <c r="D110" s="281"/>
      <c r="E110" s="281"/>
      <c r="F110" s="281"/>
      <c r="G110" s="262">
        <v>15</v>
      </c>
      <c r="H110" s="266"/>
      <c r="I110" s="266"/>
    </row>
    <row r="111" spans="1:9" ht="19.5" customHeight="1">
      <c r="A111" s="552" t="s">
        <v>157</v>
      </c>
      <c r="B111" s="552"/>
      <c r="C111" s="262">
        <f>SUM(C101:C109)</f>
        <v>135</v>
      </c>
      <c r="D111" s="262">
        <f>SUM(D103:D109)</f>
        <v>30</v>
      </c>
      <c r="E111" s="262">
        <f>SUM(E103:E109)</f>
        <v>15</v>
      </c>
      <c r="F111" s="262">
        <f>SUM(F103:F109)</f>
        <v>45</v>
      </c>
      <c r="G111" s="262">
        <f>SUM(G101:G110)</f>
        <v>30</v>
      </c>
      <c r="H111" s="262">
        <f>SUM(H101:H110)</f>
        <v>195</v>
      </c>
      <c r="I111" s="262">
        <f>SUM(I101:I110)</f>
        <v>30</v>
      </c>
    </row>
    <row r="112" spans="1:8" ht="19.5" customHeight="1">
      <c r="A112" s="552"/>
      <c r="B112" s="552"/>
      <c r="C112" s="553">
        <f>SUM(C111:F111)</f>
        <v>225</v>
      </c>
      <c r="D112" s="553"/>
      <c r="E112" s="553"/>
      <c r="F112" s="553"/>
      <c r="G112" s="262"/>
      <c r="H112" s="262"/>
    </row>
    <row r="113" spans="1:9" ht="19.5" customHeight="1">
      <c r="A113" s="260" t="s">
        <v>150</v>
      </c>
      <c r="B113" s="287" t="s">
        <v>173</v>
      </c>
      <c r="C113" s="262" t="s">
        <v>152</v>
      </c>
      <c r="D113" s="262" t="s">
        <v>153</v>
      </c>
      <c r="E113" s="262" t="s">
        <v>154</v>
      </c>
      <c r="F113" s="262" t="s">
        <v>155</v>
      </c>
      <c r="G113" s="262" t="s">
        <v>156</v>
      </c>
      <c r="H113" s="262" t="s">
        <v>219</v>
      </c>
      <c r="I113" s="262" t="s">
        <v>94</v>
      </c>
    </row>
    <row r="114" spans="1:9" ht="19.5" customHeight="1">
      <c r="A114" s="263" t="s">
        <v>19</v>
      </c>
      <c r="B114" s="288" t="s">
        <v>222</v>
      </c>
      <c r="C114" s="265"/>
      <c r="D114" s="265"/>
      <c r="E114" s="265">
        <v>30</v>
      </c>
      <c r="F114" s="265"/>
      <c r="G114" s="262">
        <v>1</v>
      </c>
      <c r="H114" s="266">
        <f>SUM(C114:F114)</f>
        <v>30</v>
      </c>
      <c r="I114" s="266"/>
    </row>
    <row r="115" spans="1:9" ht="19.5" customHeight="1">
      <c r="A115" s="263" t="s">
        <v>20</v>
      </c>
      <c r="B115" s="275" t="s">
        <v>187</v>
      </c>
      <c r="C115" s="281">
        <v>30</v>
      </c>
      <c r="D115" s="281">
        <v>15</v>
      </c>
      <c r="E115" s="281"/>
      <c r="F115" s="281"/>
      <c r="G115" s="262">
        <v>2</v>
      </c>
      <c r="H115" s="266">
        <f>SUM(C115:F115)</f>
        <v>45</v>
      </c>
      <c r="I115" s="266"/>
    </row>
    <row r="116" spans="1:9" ht="19.5" customHeight="1">
      <c r="A116" s="263" t="s">
        <v>21</v>
      </c>
      <c r="B116" s="275" t="s">
        <v>126</v>
      </c>
      <c r="C116" s="281">
        <v>20</v>
      </c>
      <c r="D116" s="281"/>
      <c r="E116" s="281">
        <v>20</v>
      </c>
      <c r="F116" s="281"/>
      <c r="G116" s="262">
        <v>4</v>
      </c>
      <c r="H116" s="266">
        <f>SUM(C116:F116)</f>
        <v>40</v>
      </c>
      <c r="I116" s="266"/>
    </row>
    <row r="117" spans="1:9" ht="19.5" customHeight="1">
      <c r="A117" s="263" t="s">
        <v>22</v>
      </c>
      <c r="B117" s="275" t="s">
        <v>127</v>
      </c>
      <c r="C117" s="281"/>
      <c r="D117" s="281"/>
      <c r="E117" s="281">
        <v>30</v>
      </c>
      <c r="F117" s="281"/>
      <c r="G117" s="262">
        <v>2</v>
      </c>
      <c r="H117" s="266">
        <f>SUM(C117:F117)</f>
        <v>30</v>
      </c>
      <c r="I117" s="266"/>
    </row>
    <row r="118" spans="1:9" ht="19.5" customHeight="1">
      <c r="A118" s="263" t="s">
        <v>23</v>
      </c>
      <c r="B118" s="289" t="s">
        <v>167</v>
      </c>
      <c r="C118" s="281">
        <v>20</v>
      </c>
      <c r="D118" s="281">
        <v>20</v>
      </c>
      <c r="E118" s="281">
        <v>20</v>
      </c>
      <c r="F118" s="281"/>
      <c r="G118" s="262">
        <v>4</v>
      </c>
      <c r="H118" s="266"/>
      <c r="I118" s="266">
        <f>SUM(C118:F118)</f>
        <v>60</v>
      </c>
    </row>
    <row r="119" spans="1:9" ht="19.5" customHeight="1">
      <c r="A119" s="263" t="s">
        <v>45</v>
      </c>
      <c r="B119" s="289" t="s">
        <v>168</v>
      </c>
      <c r="C119" s="274">
        <v>15</v>
      </c>
      <c r="D119" s="274">
        <v>10</v>
      </c>
      <c r="E119" s="274">
        <v>20</v>
      </c>
      <c r="F119" s="274"/>
      <c r="G119" s="262">
        <v>4</v>
      </c>
      <c r="H119" s="266"/>
      <c r="I119" s="266">
        <f>SUM(C119:F119)</f>
        <v>45</v>
      </c>
    </row>
    <row r="120" spans="1:9" ht="19.5" customHeight="1">
      <c r="A120" s="263" t="s">
        <v>46</v>
      </c>
      <c r="B120" s="289" t="s">
        <v>169</v>
      </c>
      <c r="C120" s="281">
        <v>20</v>
      </c>
      <c r="D120" s="281"/>
      <c r="E120" s="281">
        <v>10</v>
      </c>
      <c r="F120" s="281"/>
      <c r="G120" s="262">
        <v>3</v>
      </c>
      <c r="H120" s="266"/>
      <c r="I120" s="266">
        <f>SUM(C120:F120)</f>
        <v>30</v>
      </c>
    </row>
    <row r="121" spans="1:10" ht="19.5" customHeight="1">
      <c r="A121" s="263" t="s">
        <v>47</v>
      </c>
      <c r="B121" s="289" t="s">
        <v>170</v>
      </c>
      <c r="C121" s="281">
        <v>10</v>
      </c>
      <c r="D121" s="281">
        <v>10</v>
      </c>
      <c r="E121" s="281">
        <v>10</v>
      </c>
      <c r="F121" s="281"/>
      <c r="G121" s="262">
        <v>3</v>
      </c>
      <c r="H121" s="266">
        <f>SUM(C121:F121)</f>
        <v>30</v>
      </c>
      <c r="I121" s="266"/>
      <c r="J121" s="2" t="s">
        <v>248</v>
      </c>
    </row>
    <row r="122" spans="1:9" ht="19.5" customHeight="1">
      <c r="A122" s="263" t="s">
        <v>48</v>
      </c>
      <c r="B122" s="283" t="s">
        <v>110</v>
      </c>
      <c r="C122" s="281">
        <v>15</v>
      </c>
      <c r="D122" s="281"/>
      <c r="E122" s="281"/>
      <c r="F122" s="281">
        <v>15</v>
      </c>
      <c r="G122" s="262">
        <v>2</v>
      </c>
      <c r="H122" s="266">
        <v>15</v>
      </c>
      <c r="I122" s="266">
        <v>15</v>
      </c>
    </row>
    <row r="123" spans="1:9" ht="19.5" customHeight="1">
      <c r="A123" s="263" t="s">
        <v>49</v>
      </c>
      <c r="B123" s="283" t="s">
        <v>183</v>
      </c>
      <c r="C123" s="281">
        <v>15</v>
      </c>
      <c r="D123" s="281"/>
      <c r="E123" s="281"/>
      <c r="F123" s="281"/>
      <c r="G123" s="262">
        <v>1</v>
      </c>
      <c r="H123" s="266">
        <f>SUM(C123:F123)</f>
        <v>15</v>
      </c>
      <c r="I123" s="266"/>
    </row>
    <row r="124" spans="1:10" ht="19.5" customHeight="1">
      <c r="A124" s="263" t="s">
        <v>75</v>
      </c>
      <c r="B124" s="275" t="s">
        <v>145</v>
      </c>
      <c r="C124" s="282">
        <v>30</v>
      </c>
      <c r="D124" s="281"/>
      <c r="E124" s="281">
        <v>15</v>
      </c>
      <c r="F124" s="281"/>
      <c r="G124" s="262">
        <v>4</v>
      </c>
      <c r="H124" s="266">
        <f>SUM(C124:F124)</f>
        <v>45</v>
      </c>
      <c r="I124" s="266"/>
      <c r="J124" s="2" t="s">
        <v>262</v>
      </c>
    </row>
    <row r="125" spans="1:9" ht="19.5" customHeight="1">
      <c r="A125" s="552" t="s">
        <v>157</v>
      </c>
      <c r="B125" s="552"/>
      <c r="C125" s="262">
        <f>SUM(C114:C124)</f>
        <v>175</v>
      </c>
      <c r="D125" s="262">
        <f>SUM(D114:D124)</f>
        <v>55</v>
      </c>
      <c r="E125" s="262">
        <f>SUM(E114:E124)</f>
        <v>155</v>
      </c>
      <c r="F125" s="262">
        <f>SUM(F114:F124)</f>
        <v>15</v>
      </c>
      <c r="G125" s="262">
        <f>SUM(G114:G124)</f>
        <v>30</v>
      </c>
      <c r="H125" s="262">
        <f>SUM(H115:H124)</f>
        <v>220</v>
      </c>
      <c r="I125" s="262">
        <f>SUM(I115:I124)</f>
        <v>150</v>
      </c>
    </row>
    <row r="126" spans="1:8" ht="19.5" customHeight="1">
      <c r="A126" s="552"/>
      <c r="B126" s="552"/>
      <c r="C126" s="553">
        <f>SUM(C125:F125)</f>
        <v>400</v>
      </c>
      <c r="D126" s="553"/>
      <c r="E126" s="553"/>
      <c r="F126" s="553"/>
      <c r="G126" s="262"/>
      <c r="H126" s="262"/>
    </row>
    <row r="127" spans="1:9" ht="19.5" customHeight="1">
      <c r="A127" s="260" t="s">
        <v>150</v>
      </c>
      <c r="B127" s="261" t="s">
        <v>163</v>
      </c>
      <c r="C127" s="262" t="s">
        <v>152</v>
      </c>
      <c r="D127" s="262" t="s">
        <v>153</v>
      </c>
      <c r="E127" s="262" t="s">
        <v>154</v>
      </c>
      <c r="F127" s="262" t="s">
        <v>155</v>
      </c>
      <c r="G127" s="262" t="s">
        <v>156</v>
      </c>
      <c r="H127" s="262" t="s">
        <v>219</v>
      </c>
      <c r="I127" s="262" t="s">
        <v>94</v>
      </c>
    </row>
    <row r="128" spans="1:9" ht="19.5" customHeight="1">
      <c r="A128" s="263" t="s">
        <v>19</v>
      </c>
      <c r="B128" s="284" t="s">
        <v>222</v>
      </c>
      <c r="C128" s="285"/>
      <c r="D128" s="285"/>
      <c r="E128" s="291">
        <v>30</v>
      </c>
      <c r="F128" s="285"/>
      <c r="G128" s="278">
        <v>2</v>
      </c>
      <c r="H128" s="266">
        <f>SUM(C128:F128)</f>
        <v>30</v>
      </c>
      <c r="I128" s="266"/>
    </row>
    <row r="129" spans="1:9" ht="19.5" customHeight="1">
      <c r="A129" s="263" t="s">
        <v>20</v>
      </c>
      <c r="B129" s="275" t="s">
        <v>187</v>
      </c>
      <c r="C129" s="274"/>
      <c r="D129" s="274"/>
      <c r="E129" s="274">
        <v>15</v>
      </c>
      <c r="F129" s="274">
        <v>15</v>
      </c>
      <c r="G129" s="278">
        <v>2</v>
      </c>
      <c r="H129" s="266">
        <f>SUM(C129:F129)</f>
        <v>30</v>
      </c>
      <c r="I129" s="266"/>
    </row>
    <row r="130" spans="1:9" ht="19.5" customHeight="1">
      <c r="A130" s="263" t="s">
        <v>21</v>
      </c>
      <c r="B130" s="275" t="s">
        <v>126</v>
      </c>
      <c r="C130" s="282">
        <v>10</v>
      </c>
      <c r="D130" s="274">
        <v>10</v>
      </c>
      <c r="E130" s="274">
        <v>20</v>
      </c>
      <c r="F130" s="274"/>
      <c r="G130" s="278">
        <v>4</v>
      </c>
      <c r="H130" s="266"/>
      <c r="I130" s="266">
        <f>SUM(C130:F130)</f>
        <v>40</v>
      </c>
    </row>
    <row r="131" spans="1:9" ht="19.5" customHeight="1">
      <c r="A131" s="263" t="s">
        <v>22</v>
      </c>
      <c r="B131" s="275" t="s">
        <v>129</v>
      </c>
      <c r="C131" s="281"/>
      <c r="D131" s="281"/>
      <c r="E131" s="281"/>
      <c r="F131" s="281">
        <v>30</v>
      </c>
      <c r="G131" s="262">
        <v>2</v>
      </c>
      <c r="H131" s="266"/>
      <c r="I131" s="266">
        <f>SUM(C131:F131)</f>
        <v>30</v>
      </c>
    </row>
    <row r="132" spans="1:9" ht="19.5" customHeight="1">
      <c r="A132" s="263" t="s">
        <v>23</v>
      </c>
      <c r="B132" s="283" t="s">
        <v>224</v>
      </c>
      <c r="C132" s="281">
        <v>30</v>
      </c>
      <c r="D132" s="281"/>
      <c r="E132" s="281"/>
      <c r="F132" s="281"/>
      <c r="G132" s="262">
        <v>2</v>
      </c>
      <c r="H132" s="266">
        <f>SUM(C132:F132)</f>
        <v>30</v>
      </c>
      <c r="I132" s="266"/>
    </row>
    <row r="133" spans="1:9" ht="19.5" customHeight="1">
      <c r="A133" s="263" t="s">
        <v>45</v>
      </c>
      <c r="B133" s="283" t="s">
        <v>225</v>
      </c>
      <c r="C133" s="281">
        <v>30</v>
      </c>
      <c r="D133" s="281"/>
      <c r="E133" s="281"/>
      <c r="F133" s="281"/>
      <c r="G133" s="262">
        <v>2</v>
      </c>
      <c r="H133" s="266"/>
      <c r="I133" s="266">
        <f>SUM(C133:F133)</f>
        <v>30</v>
      </c>
    </row>
    <row r="134" spans="1:9" ht="19.5" customHeight="1">
      <c r="A134" s="263" t="s">
        <v>46</v>
      </c>
      <c r="B134" s="275" t="s">
        <v>145</v>
      </c>
      <c r="C134" s="281"/>
      <c r="D134" s="281"/>
      <c r="E134" s="281"/>
      <c r="F134" s="281">
        <v>15</v>
      </c>
      <c r="G134" s="262">
        <v>1</v>
      </c>
      <c r="H134" s="266">
        <f>SUM(C134:F134)</f>
        <v>15</v>
      </c>
      <c r="I134" s="266"/>
    </row>
    <row r="135" spans="1:10" ht="19.5" customHeight="1">
      <c r="A135" s="263" t="s">
        <v>47</v>
      </c>
      <c r="B135" s="275" t="s">
        <v>101</v>
      </c>
      <c r="C135" s="281">
        <v>15</v>
      </c>
      <c r="D135" s="281"/>
      <c r="E135" s="281">
        <v>15</v>
      </c>
      <c r="F135" s="281"/>
      <c r="G135" s="262">
        <v>2</v>
      </c>
      <c r="H135" s="266">
        <f>SUM(C135:F135)</f>
        <v>30</v>
      </c>
      <c r="I135" s="266"/>
      <c r="J135" s="2" t="s">
        <v>263</v>
      </c>
    </row>
    <row r="136" spans="1:10" ht="19.5" customHeight="1">
      <c r="A136" s="263" t="s">
        <v>48</v>
      </c>
      <c r="B136" s="275" t="s">
        <v>102</v>
      </c>
      <c r="C136" s="282">
        <v>30</v>
      </c>
      <c r="D136" s="281"/>
      <c r="E136" s="281"/>
      <c r="F136" s="281"/>
      <c r="G136" s="262">
        <v>2</v>
      </c>
      <c r="H136" s="266">
        <f>SUM(C136:F136)</f>
        <v>30</v>
      </c>
      <c r="I136" s="266"/>
      <c r="J136" s="2" t="s">
        <v>264</v>
      </c>
    </row>
    <row r="137" spans="1:10" ht="19.5" customHeight="1">
      <c r="A137" s="263" t="s">
        <v>49</v>
      </c>
      <c r="B137" s="304" t="s">
        <v>103</v>
      </c>
      <c r="C137" s="274">
        <v>20</v>
      </c>
      <c r="D137" s="281"/>
      <c r="E137" s="281"/>
      <c r="F137" s="281"/>
      <c r="G137" s="262">
        <v>1</v>
      </c>
      <c r="H137" s="266">
        <f>SUM(C137:F137)</f>
        <v>20</v>
      </c>
      <c r="I137" s="266"/>
      <c r="J137" s="2" t="s">
        <v>247</v>
      </c>
    </row>
    <row r="138" spans="1:10" ht="19.5" customHeight="1">
      <c r="A138" s="263" t="s">
        <v>75</v>
      </c>
      <c r="B138" s="305" t="s">
        <v>105</v>
      </c>
      <c r="C138" s="282">
        <v>15</v>
      </c>
      <c r="D138" s="281"/>
      <c r="E138" s="281">
        <v>15</v>
      </c>
      <c r="F138" s="281"/>
      <c r="G138" s="262">
        <v>2</v>
      </c>
      <c r="H138" s="266">
        <f>SUM(C138:F138)</f>
        <v>30</v>
      </c>
      <c r="I138" s="266"/>
      <c r="J138" s="2" t="s">
        <v>247</v>
      </c>
    </row>
    <row r="139" spans="1:9" ht="19.5" customHeight="1">
      <c r="A139" s="263" t="s">
        <v>76</v>
      </c>
      <c r="B139" s="296" t="s">
        <v>133</v>
      </c>
      <c r="C139" s="281">
        <v>20</v>
      </c>
      <c r="D139" s="281">
        <v>20</v>
      </c>
      <c r="E139" s="281">
        <v>10</v>
      </c>
      <c r="F139" s="281">
        <v>10</v>
      </c>
      <c r="G139" s="262">
        <v>4</v>
      </c>
      <c r="H139" s="266"/>
      <c r="I139" s="266">
        <f>SUM(C139:F139)</f>
        <v>60</v>
      </c>
    </row>
    <row r="140" spans="1:9" ht="19.5" customHeight="1">
      <c r="A140" s="263" t="s">
        <v>77</v>
      </c>
      <c r="B140" s="296" t="s">
        <v>134</v>
      </c>
      <c r="C140" s="281">
        <v>10</v>
      </c>
      <c r="D140" s="281">
        <v>10</v>
      </c>
      <c r="E140" s="281">
        <v>10</v>
      </c>
      <c r="F140" s="281"/>
      <c r="G140" s="262">
        <v>2</v>
      </c>
      <c r="H140" s="266"/>
      <c r="I140" s="266">
        <f>SUM(C140:F140)</f>
        <v>30</v>
      </c>
    </row>
    <row r="141" spans="1:9" ht="19.5" customHeight="1">
      <c r="A141" s="263" t="s">
        <v>78</v>
      </c>
      <c r="B141" s="296" t="s">
        <v>135</v>
      </c>
      <c r="C141" s="281">
        <v>10</v>
      </c>
      <c r="D141" s="281">
        <v>10</v>
      </c>
      <c r="E141" s="281">
        <v>10</v>
      </c>
      <c r="F141" s="281"/>
      <c r="G141" s="262">
        <v>2</v>
      </c>
      <c r="H141" s="266"/>
      <c r="I141" s="266">
        <f>SUM(C141:F141)</f>
        <v>30</v>
      </c>
    </row>
    <row r="142" spans="1:9" ht="19.5" customHeight="1">
      <c r="A142" s="552" t="s">
        <v>157</v>
      </c>
      <c r="B142" s="552"/>
      <c r="C142" s="262">
        <f aca="true" t="shared" si="9" ref="C142:I142">SUM(C128:C141)</f>
        <v>190</v>
      </c>
      <c r="D142" s="262">
        <f t="shared" si="9"/>
        <v>50</v>
      </c>
      <c r="E142" s="262">
        <f t="shared" si="9"/>
        <v>125</v>
      </c>
      <c r="F142" s="262">
        <f t="shared" si="9"/>
        <v>70</v>
      </c>
      <c r="G142" s="262">
        <f t="shared" si="9"/>
        <v>30</v>
      </c>
      <c r="H142" s="262">
        <f t="shared" si="9"/>
        <v>215</v>
      </c>
      <c r="I142" s="262">
        <f t="shared" si="9"/>
        <v>220</v>
      </c>
    </row>
    <row r="143" spans="1:8" ht="19.5" customHeight="1">
      <c r="A143" s="552"/>
      <c r="B143" s="552"/>
      <c r="C143" s="553">
        <f>SUM(C142:F142)</f>
        <v>435</v>
      </c>
      <c r="D143" s="553"/>
      <c r="E143" s="553"/>
      <c r="F143" s="553"/>
      <c r="G143" s="261"/>
      <c r="H143" s="262"/>
    </row>
    <row r="144" spans="1:9" ht="19.5" customHeight="1">
      <c r="A144" s="260" t="s">
        <v>150</v>
      </c>
      <c r="B144" s="261" t="s">
        <v>164</v>
      </c>
      <c r="C144" s="262" t="s">
        <v>152</v>
      </c>
      <c r="D144" s="262" t="s">
        <v>153</v>
      </c>
      <c r="E144" s="262" t="s">
        <v>154</v>
      </c>
      <c r="F144" s="262" t="s">
        <v>155</v>
      </c>
      <c r="G144" s="262" t="s">
        <v>156</v>
      </c>
      <c r="H144" s="262" t="s">
        <v>219</v>
      </c>
      <c r="I144" s="262" t="s">
        <v>94</v>
      </c>
    </row>
    <row r="145" spans="1:9" ht="19.5" customHeight="1">
      <c r="A145" s="263" t="s">
        <v>19</v>
      </c>
      <c r="B145" s="295" t="s">
        <v>212</v>
      </c>
      <c r="C145" s="265">
        <v>15</v>
      </c>
      <c r="D145" s="265"/>
      <c r="E145" s="265"/>
      <c r="F145" s="265"/>
      <c r="G145" s="265">
        <v>1</v>
      </c>
      <c r="H145" s="266">
        <f aca="true" t="shared" si="10" ref="H145:H150">SUM(C145:F145)</f>
        <v>15</v>
      </c>
      <c r="I145" s="266"/>
    </row>
    <row r="146" spans="1:9" ht="19.5" customHeight="1">
      <c r="A146" s="263" t="s">
        <v>20</v>
      </c>
      <c r="B146" s="295" t="s">
        <v>226</v>
      </c>
      <c r="C146" s="265">
        <v>15</v>
      </c>
      <c r="D146" s="265"/>
      <c r="E146" s="265"/>
      <c r="F146" s="265"/>
      <c r="G146" s="265">
        <v>1</v>
      </c>
      <c r="H146" s="266">
        <f t="shared" si="10"/>
        <v>15</v>
      </c>
      <c r="I146" s="266"/>
    </row>
    <row r="147" spans="1:9" ht="19.5" customHeight="1">
      <c r="A147" s="263" t="s">
        <v>21</v>
      </c>
      <c r="B147" s="275" t="s">
        <v>101</v>
      </c>
      <c r="C147" s="274"/>
      <c r="D147" s="274"/>
      <c r="E147" s="274"/>
      <c r="F147" s="274">
        <v>15</v>
      </c>
      <c r="G147" s="262">
        <v>1</v>
      </c>
      <c r="H147" s="266">
        <f t="shared" si="10"/>
        <v>15</v>
      </c>
      <c r="I147" s="266"/>
    </row>
    <row r="148" spans="1:9" ht="19.5" customHeight="1">
      <c r="A148" s="263" t="s">
        <v>22</v>
      </c>
      <c r="B148" s="275" t="s">
        <v>102</v>
      </c>
      <c r="C148" s="274"/>
      <c r="D148" s="274"/>
      <c r="E148" s="274">
        <v>15</v>
      </c>
      <c r="F148" s="274">
        <v>15</v>
      </c>
      <c r="G148" s="262">
        <v>2</v>
      </c>
      <c r="H148" s="266">
        <f t="shared" si="10"/>
        <v>30</v>
      </c>
      <c r="I148" s="266"/>
    </row>
    <row r="149" spans="1:9" ht="19.5" customHeight="1">
      <c r="A149" s="263" t="s">
        <v>23</v>
      </c>
      <c r="B149" s="297" t="s">
        <v>103</v>
      </c>
      <c r="C149" s="274"/>
      <c r="D149" s="274">
        <v>15</v>
      </c>
      <c r="E149" s="274"/>
      <c r="F149" s="274">
        <v>15</v>
      </c>
      <c r="G149" s="262">
        <v>2</v>
      </c>
      <c r="H149" s="266">
        <f t="shared" si="10"/>
        <v>30</v>
      </c>
      <c r="I149" s="266"/>
    </row>
    <row r="150" spans="1:10" ht="19.5" customHeight="1">
      <c r="A150" s="263" t="s">
        <v>45</v>
      </c>
      <c r="B150" s="275" t="s">
        <v>104</v>
      </c>
      <c r="C150" s="300">
        <v>15</v>
      </c>
      <c r="D150" s="274"/>
      <c r="E150" s="274"/>
      <c r="F150" s="274">
        <v>15</v>
      </c>
      <c r="G150" s="262">
        <v>2</v>
      </c>
      <c r="H150" s="266">
        <f t="shared" si="10"/>
        <v>30</v>
      </c>
      <c r="I150" s="266"/>
      <c r="J150" s="2" t="s">
        <v>248</v>
      </c>
    </row>
    <row r="151" spans="1:9" ht="31.5" customHeight="1">
      <c r="A151" s="263" t="s">
        <v>46</v>
      </c>
      <c r="B151" s="269" t="s">
        <v>227</v>
      </c>
      <c r="C151" s="274">
        <v>15</v>
      </c>
      <c r="D151" s="274">
        <v>15</v>
      </c>
      <c r="E151" s="274"/>
      <c r="F151" s="274"/>
      <c r="G151" s="262">
        <v>2</v>
      </c>
      <c r="H151" s="266"/>
      <c r="I151" s="266">
        <f>SUM(C151:F151)</f>
        <v>30</v>
      </c>
    </row>
    <row r="152" spans="1:9" ht="19.5" customHeight="1">
      <c r="A152" s="263" t="s">
        <v>47</v>
      </c>
      <c r="B152" s="283" t="s">
        <v>229</v>
      </c>
      <c r="C152" s="281">
        <v>15</v>
      </c>
      <c r="D152" s="281">
        <v>15</v>
      </c>
      <c r="E152" s="281"/>
      <c r="F152" s="281"/>
      <c r="G152" s="262">
        <v>2</v>
      </c>
      <c r="H152" s="266">
        <f>SUM(C152:F152)</f>
        <v>30</v>
      </c>
      <c r="I152" s="266"/>
    </row>
    <row r="153" spans="1:9" ht="19.5" customHeight="1">
      <c r="A153" s="263" t="s">
        <v>48</v>
      </c>
      <c r="B153" s="275" t="s">
        <v>83</v>
      </c>
      <c r="C153" s="281"/>
      <c r="D153" s="281"/>
      <c r="E153" s="281"/>
      <c r="F153" s="281">
        <v>30</v>
      </c>
      <c r="G153" s="262">
        <v>2</v>
      </c>
      <c r="H153" s="266"/>
      <c r="I153" s="266">
        <f>SUM(C153:F153)</f>
        <v>30</v>
      </c>
    </row>
    <row r="154" spans="1:9" ht="19.5" customHeight="1">
      <c r="A154" s="263" t="s">
        <v>49</v>
      </c>
      <c r="B154" s="303" t="s">
        <v>184</v>
      </c>
      <c r="C154" s="281"/>
      <c r="D154" s="281"/>
      <c r="E154" s="281"/>
      <c r="F154" s="281"/>
      <c r="G154" s="262">
        <v>15</v>
      </c>
      <c r="H154" s="266"/>
      <c r="I154" s="266"/>
    </row>
    <row r="155" spans="1:9" ht="15">
      <c r="A155" s="552" t="s">
        <v>157</v>
      </c>
      <c r="B155" s="552"/>
      <c r="C155" s="262">
        <f aca="true" t="shared" si="11" ref="C155:I155">SUM(C145:C154)</f>
        <v>75</v>
      </c>
      <c r="D155" s="262">
        <f t="shared" si="11"/>
        <v>45</v>
      </c>
      <c r="E155" s="262">
        <f t="shared" si="11"/>
        <v>15</v>
      </c>
      <c r="F155" s="262">
        <f t="shared" si="11"/>
        <v>90</v>
      </c>
      <c r="G155" s="262">
        <f t="shared" si="11"/>
        <v>30</v>
      </c>
      <c r="H155" s="262">
        <f t="shared" si="11"/>
        <v>165</v>
      </c>
      <c r="I155" s="262">
        <f t="shared" si="11"/>
        <v>60</v>
      </c>
    </row>
    <row r="156" spans="1:8" ht="15">
      <c r="A156" s="552"/>
      <c r="B156" s="552"/>
      <c r="C156" s="553">
        <f>SUM(C155:F155)</f>
        <v>225</v>
      </c>
      <c r="D156" s="553"/>
      <c r="E156" s="553"/>
      <c r="F156" s="553"/>
      <c r="G156" s="261"/>
      <c r="H156" s="262"/>
    </row>
    <row r="157" spans="3:8" ht="12.75">
      <c r="C157"/>
      <c r="D157"/>
      <c r="E157"/>
      <c r="F157"/>
      <c r="G157"/>
      <c r="H157"/>
    </row>
    <row r="158" spans="3:8" ht="12.75">
      <c r="C158"/>
      <c r="D158"/>
      <c r="E158"/>
      <c r="F158"/>
      <c r="G158"/>
      <c r="H158"/>
    </row>
    <row r="159" spans="3:8" ht="12.75">
      <c r="C159"/>
      <c r="D159"/>
      <c r="E159"/>
      <c r="F159"/>
      <c r="G159"/>
      <c r="H159"/>
    </row>
    <row r="160" spans="3:8" ht="12.75">
      <c r="C160"/>
      <c r="D160"/>
      <c r="E160"/>
      <c r="F160"/>
      <c r="G160"/>
      <c r="H160"/>
    </row>
    <row r="161" spans="3:8" ht="12.75">
      <c r="C161"/>
      <c r="D161"/>
      <c r="E161"/>
      <c r="F161"/>
      <c r="G161"/>
      <c r="H161"/>
    </row>
    <row r="162" spans="3:8" ht="12.75">
      <c r="C162"/>
      <c r="D162"/>
      <c r="E162"/>
      <c r="F162"/>
      <c r="G162"/>
      <c r="H162"/>
    </row>
    <row r="163" spans="3:8" ht="12.75">
      <c r="C163"/>
      <c r="D163"/>
      <c r="E163"/>
      <c r="F163"/>
      <c r="G163"/>
      <c r="H163"/>
    </row>
    <row r="164" spans="3:8" ht="12.75">
      <c r="C164"/>
      <c r="D164"/>
      <c r="E164"/>
      <c r="F164"/>
      <c r="G164"/>
      <c r="H164"/>
    </row>
    <row r="165" spans="3:8" ht="12.75">
      <c r="C165"/>
      <c r="D165"/>
      <c r="E165"/>
      <c r="F165"/>
      <c r="G165"/>
      <c r="H165"/>
    </row>
    <row r="166" spans="3:8" ht="12.75">
      <c r="C166"/>
      <c r="D166"/>
      <c r="E166"/>
      <c r="F166"/>
      <c r="G166"/>
      <c r="H166"/>
    </row>
    <row r="167" spans="3:8" ht="12.75">
      <c r="C167"/>
      <c r="D167"/>
      <c r="E167"/>
      <c r="F167"/>
      <c r="G167"/>
      <c r="H167"/>
    </row>
    <row r="168" spans="3:8" ht="12.75">
      <c r="C168"/>
      <c r="D168"/>
      <c r="E168"/>
      <c r="F168"/>
      <c r="G168"/>
      <c r="H168"/>
    </row>
    <row r="169" spans="3:8" ht="12.75">
      <c r="C169"/>
      <c r="D169"/>
      <c r="E169"/>
      <c r="F169"/>
      <c r="G169"/>
      <c r="H169"/>
    </row>
    <row r="170" spans="3:8" ht="12.75">
      <c r="C170"/>
      <c r="D170"/>
      <c r="E170"/>
      <c r="F170"/>
      <c r="G170"/>
      <c r="H170"/>
    </row>
    <row r="171" spans="3:8" ht="12.75">
      <c r="C171"/>
      <c r="D171"/>
      <c r="E171"/>
      <c r="F171"/>
      <c r="G171"/>
      <c r="H171"/>
    </row>
    <row r="172" spans="3:8" ht="12.75">
      <c r="C172"/>
      <c r="D172"/>
      <c r="E172"/>
      <c r="F172"/>
      <c r="G172"/>
      <c r="H172"/>
    </row>
    <row r="173" spans="3:8" ht="12.75">
      <c r="C173"/>
      <c r="D173"/>
      <c r="E173"/>
      <c r="F173"/>
      <c r="G173"/>
      <c r="H173"/>
    </row>
    <row r="174" spans="3:8" ht="12.75">
      <c r="C174"/>
      <c r="D174"/>
      <c r="E174"/>
      <c r="F174"/>
      <c r="G174"/>
      <c r="H174"/>
    </row>
    <row r="175" spans="3:8" ht="12.75">
      <c r="C175"/>
      <c r="D175"/>
      <c r="E175"/>
      <c r="F175"/>
      <c r="G175"/>
      <c r="H175"/>
    </row>
    <row r="176" spans="3:8" ht="12.75">
      <c r="C176"/>
      <c r="D176"/>
      <c r="E176"/>
      <c r="F176"/>
      <c r="G176"/>
      <c r="H176"/>
    </row>
    <row r="177" spans="3:8" ht="12.75">
      <c r="C177"/>
      <c r="D177"/>
      <c r="E177"/>
      <c r="F177"/>
      <c r="G177"/>
      <c r="H177"/>
    </row>
    <row r="178" spans="3:8" ht="12.75">
      <c r="C178"/>
      <c r="D178"/>
      <c r="E178"/>
      <c r="F178"/>
      <c r="G178"/>
      <c r="H178"/>
    </row>
    <row r="179" spans="3:8" ht="12.75">
      <c r="C179"/>
      <c r="D179"/>
      <c r="E179"/>
      <c r="F179"/>
      <c r="G179"/>
      <c r="H179"/>
    </row>
    <row r="180" spans="3:8" ht="12.75">
      <c r="C180"/>
      <c r="D180"/>
      <c r="E180"/>
      <c r="F180"/>
      <c r="G180"/>
      <c r="H180"/>
    </row>
    <row r="181" spans="3:8" ht="12.75">
      <c r="C181"/>
      <c r="D181"/>
      <c r="E181"/>
      <c r="F181"/>
      <c r="G181"/>
      <c r="H181"/>
    </row>
    <row r="182" spans="3:8" ht="12.75">
      <c r="C182"/>
      <c r="D182"/>
      <c r="E182"/>
      <c r="F182"/>
      <c r="G182"/>
      <c r="H182"/>
    </row>
    <row r="183" spans="3:8" ht="12.75">
      <c r="C183"/>
      <c r="D183"/>
      <c r="E183"/>
      <c r="F183"/>
      <c r="G183"/>
      <c r="H183"/>
    </row>
    <row r="184" spans="3:8" ht="12.75">
      <c r="C184"/>
      <c r="D184"/>
      <c r="E184"/>
      <c r="F184"/>
      <c r="G184"/>
      <c r="H184"/>
    </row>
    <row r="185" spans="3:8" ht="12.75">
      <c r="C185"/>
      <c r="D185"/>
      <c r="E185"/>
      <c r="F185"/>
      <c r="G185"/>
      <c r="H185"/>
    </row>
    <row r="186" spans="3:8" ht="12.75">
      <c r="C186"/>
      <c r="D186"/>
      <c r="E186"/>
      <c r="F186"/>
      <c r="G186"/>
      <c r="H186"/>
    </row>
    <row r="187" spans="3:8" ht="12.75">
      <c r="C187"/>
      <c r="D187"/>
      <c r="E187"/>
      <c r="F187"/>
      <c r="G187"/>
      <c r="H187"/>
    </row>
    <row r="188" spans="3:8" ht="12.75">
      <c r="C188"/>
      <c r="D188"/>
      <c r="E188"/>
      <c r="F188"/>
      <c r="G188"/>
      <c r="H188"/>
    </row>
    <row r="189" spans="3:8" ht="12.75">
      <c r="C189"/>
      <c r="D189"/>
      <c r="E189"/>
      <c r="F189"/>
      <c r="G189"/>
      <c r="H189"/>
    </row>
    <row r="190" spans="3:8" ht="12.75">
      <c r="C190"/>
      <c r="D190"/>
      <c r="E190"/>
      <c r="F190"/>
      <c r="G190"/>
      <c r="H190"/>
    </row>
    <row r="191" spans="3:8" ht="12.75">
      <c r="C191"/>
      <c r="D191"/>
      <c r="E191"/>
      <c r="F191"/>
      <c r="G191"/>
      <c r="H191"/>
    </row>
    <row r="192" spans="3:8" ht="12.75">
      <c r="C192"/>
      <c r="D192"/>
      <c r="E192"/>
      <c r="F192"/>
      <c r="G192"/>
      <c r="H192"/>
    </row>
    <row r="193" spans="3:8" ht="12.75">
      <c r="C193"/>
      <c r="D193"/>
      <c r="E193"/>
      <c r="F193"/>
      <c r="G193"/>
      <c r="H193"/>
    </row>
    <row r="194" spans="3:8" ht="12.75">
      <c r="C194"/>
      <c r="D194"/>
      <c r="E194"/>
      <c r="F194"/>
      <c r="G194"/>
      <c r="H194"/>
    </row>
    <row r="195" spans="3:8" ht="12.75">
      <c r="C195"/>
      <c r="D195"/>
      <c r="E195"/>
      <c r="F195"/>
      <c r="G195"/>
      <c r="H195"/>
    </row>
    <row r="196" spans="3:8" ht="12.75">
      <c r="C196"/>
      <c r="D196"/>
      <c r="E196"/>
      <c r="F196"/>
      <c r="G196"/>
      <c r="H196"/>
    </row>
    <row r="197" spans="3:8" ht="12.75">
      <c r="C197"/>
      <c r="D197"/>
      <c r="E197"/>
      <c r="F197"/>
      <c r="G197"/>
      <c r="H197"/>
    </row>
    <row r="198" spans="3:8" ht="12.75">
      <c r="C198"/>
      <c r="D198"/>
      <c r="E198"/>
      <c r="F198"/>
      <c r="G198"/>
      <c r="H198"/>
    </row>
    <row r="199" spans="3:8" ht="12.75">
      <c r="C199"/>
      <c r="D199"/>
      <c r="E199"/>
      <c r="F199"/>
      <c r="G199"/>
      <c r="H199"/>
    </row>
    <row r="200" spans="3:8" ht="12.75">
      <c r="C200"/>
      <c r="D200"/>
      <c r="E200"/>
      <c r="F200"/>
      <c r="G200"/>
      <c r="H200"/>
    </row>
    <row r="201" spans="3:8" ht="12.75">
      <c r="C201"/>
      <c r="D201"/>
      <c r="E201"/>
      <c r="F201"/>
      <c r="G201"/>
      <c r="H201"/>
    </row>
    <row r="202" spans="3:8" ht="12.75">
      <c r="C202"/>
      <c r="D202"/>
      <c r="E202"/>
      <c r="F202"/>
      <c r="G202"/>
      <c r="H202"/>
    </row>
    <row r="203" spans="3:8" ht="12.75">
      <c r="C203"/>
      <c r="D203"/>
      <c r="E203"/>
      <c r="F203"/>
      <c r="G203"/>
      <c r="H203"/>
    </row>
    <row r="204" spans="3:8" ht="12.75">
      <c r="C204"/>
      <c r="D204"/>
      <c r="E204"/>
      <c r="F204"/>
      <c r="G204"/>
      <c r="H204"/>
    </row>
    <row r="205" spans="3:8" ht="12.75">
      <c r="C205"/>
      <c r="D205"/>
      <c r="E205"/>
      <c r="F205"/>
      <c r="G205"/>
      <c r="H205"/>
    </row>
    <row r="206" spans="3:8" ht="12.75">
      <c r="C206"/>
      <c r="D206"/>
      <c r="E206"/>
      <c r="F206"/>
      <c r="G206"/>
      <c r="H206"/>
    </row>
    <row r="207" spans="3:8" ht="12.75">
      <c r="C207"/>
      <c r="D207"/>
      <c r="E207"/>
      <c r="F207"/>
      <c r="G207"/>
      <c r="H207"/>
    </row>
    <row r="208" spans="3:8" ht="12.75">
      <c r="C208"/>
      <c r="D208"/>
      <c r="E208"/>
      <c r="F208"/>
      <c r="G208"/>
      <c r="H208"/>
    </row>
    <row r="209" spans="3:8" ht="12.75">
      <c r="C209"/>
      <c r="D209"/>
      <c r="E209"/>
      <c r="F209"/>
      <c r="G209"/>
      <c r="H209"/>
    </row>
    <row r="210" spans="3:8" ht="12.75">
      <c r="C210"/>
      <c r="D210"/>
      <c r="E210"/>
      <c r="F210"/>
      <c r="G210"/>
      <c r="H210"/>
    </row>
    <row r="211" spans="3:8" ht="12.75">
      <c r="C211"/>
      <c r="D211"/>
      <c r="E211"/>
      <c r="F211"/>
      <c r="G211"/>
      <c r="H211"/>
    </row>
    <row r="212" spans="3:8" ht="12.75">
      <c r="C212"/>
      <c r="D212"/>
      <c r="E212"/>
      <c r="F212"/>
      <c r="G212"/>
      <c r="H212"/>
    </row>
    <row r="213" spans="3:8" ht="12.75">
      <c r="C213"/>
      <c r="D213"/>
      <c r="E213"/>
      <c r="F213"/>
      <c r="G213"/>
      <c r="H213"/>
    </row>
    <row r="214" spans="3:8" ht="12.75">
      <c r="C214"/>
      <c r="D214"/>
      <c r="E214"/>
      <c r="F214"/>
      <c r="G214"/>
      <c r="H214"/>
    </row>
    <row r="215" spans="3:8" ht="12.75">
      <c r="C215"/>
      <c r="D215"/>
      <c r="E215"/>
      <c r="F215"/>
      <c r="G215"/>
      <c r="H215"/>
    </row>
    <row r="216" spans="3:8" ht="12.75">
      <c r="C216"/>
      <c r="D216"/>
      <c r="E216"/>
      <c r="F216"/>
      <c r="G216"/>
      <c r="H216"/>
    </row>
    <row r="217" spans="3:8" ht="12.75">
      <c r="C217"/>
      <c r="D217"/>
      <c r="E217"/>
      <c r="F217"/>
      <c r="G217"/>
      <c r="H217"/>
    </row>
    <row r="218" spans="3:8" ht="12.75">
      <c r="C218"/>
      <c r="D218"/>
      <c r="E218"/>
      <c r="F218"/>
      <c r="G218"/>
      <c r="H218"/>
    </row>
    <row r="219" spans="3:8" ht="12.75">
      <c r="C219"/>
      <c r="D219"/>
      <c r="E219"/>
      <c r="F219"/>
      <c r="G219"/>
      <c r="H219"/>
    </row>
    <row r="220" spans="3:8" ht="12.75">
      <c r="C220"/>
      <c r="D220"/>
      <c r="E220"/>
      <c r="F220"/>
      <c r="G220"/>
      <c r="H220"/>
    </row>
    <row r="221" spans="3:8" ht="12.75">
      <c r="C221"/>
      <c r="D221"/>
      <c r="E221"/>
      <c r="F221"/>
      <c r="G221"/>
      <c r="H221"/>
    </row>
    <row r="222" spans="3:8" ht="12.75">
      <c r="C222"/>
      <c r="D222"/>
      <c r="E222"/>
      <c r="F222"/>
      <c r="G222"/>
      <c r="H222"/>
    </row>
    <row r="223" spans="3:8" ht="12.75">
      <c r="C223"/>
      <c r="D223"/>
      <c r="E223"/>
      <c r="F223"/>
      <c r="G223"/>
      <c r="H223"/>
    </row>
    <row r="224" spans="3:8" ht="12.75">
      <c r="C224"/>
      <c r="D224"/>
      <c r="E224"/>
      <c r="F224"/>
      <c r="G224"/>
      <c r="H224"/>
    </row>
    <row r="225" spans="3:8" ht="12.75">
      <c r="C225"/>
      <c r="D225"/>
      <c r="E225"/>
      <c r="F225"/>
      <c r="G225"/>
      <c r="H225"/>
    </row>
    <row r="226" spans="3:8" ht="12.75">
      <c r="C226"/>
      <c r="D226"/>
      <c r="E226"/>
      <c r="F226"/>
      <c r="G226"/>
      <c r="H226"/>
    </row>
    <row r="227" spans="3:8" ht="12.75">
      <c r="C227"/>
      <c r="D227"/>
      <c r="E227"/>
      <c r="F227"/>
      <c r="G227"/>
      <c r="H227"/>
    </row>
    <row r="228" spans="3:8" ht="12.75">
      <c r="C228"/>
      <c r="D228"/>
      <c r="E228"/>
      <c r="F228"/>
      <c r="G228"/>
      <c r="H228"/>
    </row>
    <row r="229" spans="3:8" ht="12.75">
      <c r="C229"/>
      <c r="D229"/>
      <c r="E229"/>
      <c r="F229"/>
      <c r="G229"/>
      <c r="H229"/>
    </row>
    <row r="230" spans="3:8" ht="12.75">
      <c r="C230"/>
      <c r="D230"/>
      <c r="E230"/>
      <c r="F230"/>
      <c r="G230"/>
      <c r="H230"/>
    </row>
    <row r="231" spans="3:8" ht="12.75">
      <c r="C231"/>
      <c r="D231"/>
      <c r="E231"/>
      <c r="F231"/>
      <c r="G231"/>
      <c r="H231"/>
    </row>
    <row r="232" spans="3:8" ht="12.75">
      <c r="C232"/>
      <c r="D232"/>
      <c r="E232"/>
      <c r="F232"/>
      <c r="G232"/>
      <c r="H232"/>
    </row>
    <row r="233" spans="3:8" ht="12.75">
      <c r="C233"/>
      <c r="D233"/>
      <c r="E233"/>
      <c r="F233"/>
      <c r="G233"/>
      <c r="H233"/>
    </row>
    <row r="234" spans="3:8" ht="12.75">
      <c r="C234"/>
      <c r="D234"/>
      <c r="E234"/>
      <c r="F234"/>
      <c r="G234"/>
      <c r="H234"/>
    </row>
    <row r="235" spans="3:8" ht="12.75">
      <c r="C235"/>
      <c r="D235"/>
      <c r="E235"/>
      <c r="F235"/>
      <c r="G235"/>
      <c r="H235"/>
    </row>
    <row r="236" spans="3:8" ht="12.75">
      <c r="C236"/>
      <c r="D236"/>
      <c r="E236"/>
      <c r="F236"/>
      <c r="G236"/>
      <c r="H236"/>
    </row>
    <row r="237" spans="3:8" ht="12.75">
      <c r="C237"/>
      <c r="D237"/>
      <c r="E237"/>
      <c r="F237"/>
      <c r="G237"/>
      <c r="H237"/>
    </row>
    <row r="238" spans="3:8" ht="12.75">
      <c r="C238"/>
      <c r="D238"/>
      <c r="E238"/>
      <c r="F238"/>
      <c r="G238"/>
      <c r="H238"/>
    </row>
    <row r="239" spans="3:8" ht="12.75">
      <c r="C239"/>
      <c r="D239"/>
      <c r="E239"/>
      <c r="F239"/>
      <c r="G239"/>
      <c r="H239"/>
    </row>
    <row r="240" spans="3:8" ht="12.75">
      <c r="C240"/>
      <c r="D240"/>
      <c r="E240"/>
      <c r="F240"/>
      <c r="G240"/>
      <c r="H240"/>
    </row>
    <row r="241" spans="3:8" ht="12.75">
      <c r="C241"/>
      <c r="D241"/>
      <c r="E241"/>
      <c r="F241"/>
      <c r="G241"/>
      <c r="H241"/>
    </row>
    <row r="242" spans="3:8" ht="12.75">
      <c r="C242"/>
      <c r="D242"/>
      <c r="E242"/>
      <c r="F242"/>
      <c r="G242"/>
      <c r="H242"/>
    </row>
    <row r="243" spans="3:8" ht="12.75">
      <c r="C243"/>
      <c r="D243"/>
      <c r="E243"/>
      <c r="F243"/>
      <c r="G243"/>
      <c r="H243"/>
    </row>
    <row r="244" spans="3:8" ht="12.75">
      <c r="C244"/>
      <c r="D244"/>
      <c r="E244"/>
      <c r="F244"/>
      <c r="G244"/>
      <c r="H244"/>
    </row>
    <row r="245" spans="3:8" ht="12.75">
      <c r="C245"/>
      <c r="D245"/>
      <c r="E245"/>
      <c r="F245"/>
      <c r="G245"/>
      <c r="H245"/>
    </row>
    <row r="246" spans="3:8" ht="12.75">
      <c r="C246"/>
      <c r="D246"/>
      <c r="E246"/>
      <c r="F246"/>
      <c r="G246"/>
      <c r="H246"/>
    </row>
    <row r="247" spans="3:8" ht="12.75">
      <c r="C247"/>
      <c r="D247"/>
      <c r="E247"/>
      <c r="F247"/>
      <c r="G247"/>
      <c r="H247"/>
    </row>
    <row r="248" spans="3:8" ht="12.75">
      <c r="C248"/>
      <c r="D248"/>
      <c r="E248"/>
      <c r="F248"/>
      <c r="G248"/>
      <c r="H248"/>
    </row>
    <row r="249" spans="3:8" ht="12.75">
      <c r="C249"/>
      <c r="D249"/>
      <c r="E249"/>
      <c r="F249"/>
      <c r="G249"/>
      <c r="H249"/>
    </row>
    <row r="250" spans="3:8" ht="12.75">
      <c r="C250"/>
      <c r="D250"/>
      <c r="E250"/>
      <c r="F250"/>
      <c r="G250"/>
      <c r="H250"/>
    </row>
    <row r="251" spans="3:8" ht="12.75">
      <c r="C251"/>
      <c r="D251"/>
      <c r="E251"/>
      <c r="F251"/>
      <c r="G251"/>
      <c r="H251"/>
    </row>
    <row r="252" spans="3:8" ht="12.75">
      <c r="C252"/>
      <c r="D252"/>
      <c r="E252"/>
      <c r="F252"/>
      <c r="G252"/>
      <c r="H252"/>
    </row>
    <row r="253" spans="3:8" ht="12.75">
      <c r="C253"/>
      <c r="D253"/>
      <c r="E253"/>
      <c r="F253"/>
      <c r="G253"/>
      <c r="H253"/>
    </row>
    <row r="254" spans="3:8" ht="12.75">
      <c r="C254"/>
      <c r="D254"/>
      <c r="E254"/>
      <c r="F254"/>
      <c r="G254"/>
      <c r="H254"/>
    </row>
    <row r="255" spans="3:8" ht="12.75">
      <c r="C255"/>
      <c r="D255"/>
      <c r="E255"/>
      <c r="F255"/>
      <c r="G255"/>
      <c r="H255"/>
    </row>
    <row r="256" spans="3:8" ht="12.75">
      <c r="C256"/>
      <c r="D256"/>
      <c r="E256"/>
      <c r="F256"/>
      <c r="G256"/>
      <c r="H256"/>
    </row>
    <row r="257" spans="3:8" ht="12.75">
      <c r="C257"/>
      <c r="D257"/>
      <c r="E257"/>
      <c r="F257"/>
      <c r="G257"/>
      <c r="H257"/>
    </row>
    <row r="258" spans="3:8" ht="12.75">
      <c r="C258"/>
      <c r="D258"/>
      <c r="E258"/>
      <c r="F258"/>
      <c r="G258"/>
      <c r="H258"/>
    </row>
    <row r="259" spans="3:8" ht="12.75">
      <c r="C259"/>
      <c r="D259"/>
      <c r="E259"/>
      <c r="F259"/>
      <c r="G259"/>
      <c r="H259"/>
    </row>
    <row r="260" spans="3:8" ht="12.75">
      <c r="C260"/>
      <c r="D260"/>
      <c r="E260"/>
      <c r="F260"/>
      <c r="G260"/>
      <c r="H260"/>
    </row>
    <row r="261" spans="3:8" ht="12.75">
      <c r="C261"/>
      <c r="D261"/>
      <c r="E261"/>
      <c r="F261"/>
      <c r="G261"/>
      <c r="H261"/>
    </row>
    <row r="262" spans="3:8" ht="12.75">
      <c r="C262"/>
      <c r="D262"/>
      <c r="E262"/>
      <c r="F262"/>
      <c r="G262"/>
      <c r="H262"/>
    </row>
    <row r="263" spans="3:8" ht="12.75">
      <c r="C263"/>
      <c r="D263"/>
      <c r="E263"/>
      <c r="F263"/>
      <c r="G263"/>
      <c r="H263"/>
    </row>
    <row r="264" spans="3:8" ht="12.75">
      <c r="C264"/>
      <c r="D264"/>
      <c r="E264"/>
      <c r="F264"/>
      <c r="G264"/>
      <c r="H264"/>
    </row>
    <row r="265" spans="3:8" ht="12.75">
      <c r="C265"/>
      <c r="D265"/>
      <c r="E265"/>
      <c r="F265"/>
      <c r="G265"/>
      <c r="H265"/>
    </row>
    <row r="266" spans="3:8" ht="12.75">
      <c r="C266"/>
      <c r="D266"/>
      <c r="E266"/>
      <c r="F266"/>
      <c r="G266"/>
      <c r="H266"/>
    </row>
    <row r="267" spans="3:8" ht="12.75">
      <c r="C267"/>
      <c r="D267"/>
      <c r="E267"/>
      <c r="F267"/>
      <c r="G267"/>
      <c r="H267"/>
    </row>
    <row r="268" spans="3:8" ht="12.75">
      <c r="C268"/>
      <c r="D268"/>
      <c r="E268"/>
      <c r="F268"/>
      <c r="G268"/>
      <c r="H268"/>
    </row>
    <row r="269" spans="3:8" ht="12.75">
      <c r="C269"/>
      <c r="D269"/>
      <c r="E269"/>
      <c r="F269"/>
      <c r="G269"/>
      <c r="H269"/>
    </row>
    <row r="270" spans="3:8" ht="12.75">
      <c r="C270"/>
      <c r="D270"/>
      <c r="E270"/>
      <c r="F270"/>
      <c r="G270"/>
      <c r="H270"/>
    </row>
    <row r="271" spans="3:8" ht="12.75">
      <c r="C271"/>
      <c r="D271"/>
      <c r="E271"/>
      <c r="F271"/>
      <c r="G271"/>
      <c r="H271"/>
    </row>
    <row r="272" spans="3:8" ht="12.75">
      <c r="C272"/>
      <c r="D272"/>
      <c r="E272"/>
      <c r="F272"/>
      <c r="G272"/>
      <c r="H272"/>
    </row>
    <row r="273" spans="3:8" ht="12.75">
      <c r="C273"/>
      <c r="D273"/>
      <c r="E273"/>
      <c r="F273"/>
      <c r="G273"/>
      <c r="H273"/>
    </row>
    <row r="274" spans="3:8" ht="12.75">
      <c r="C274"/>
      <c r="D274"/>
      <c r="E274"/>
      <c r="F274"/>
      <c r="G274"/>
      <c r="H274"/>
    </row>
    <row r="275" spans="3:8" ht="12.75">
      <c r="C275"/>
      <c r="D275"/>
      <c r="E275"/>
      <c r="F275"/>
      <c r="G275"/>
      <c r="H275"/>
    </row>
    <row r="276" spans="3:8" ht="12.75">
      <c r="C276"/>
      <c r="D276"/>
      <c r="E276"/>
      <c r="F276"/>
      <c r="G276"/>
      <c r="H276"/>
    </row>
    <row r="277" spans="3:8" ht="12.75">
      <c r="C277"/>
      <c r="D277"/>
      <c r="E277"/>
      <c r="F277"/>
      <c r="G277"/>
      <c r="H277"/>
    </row>
    <row r="278" spans="3:8" ht="12.75">
      <c r="C278"/>
      <c r="D278"/>
      <c r="E278"/>
      <c r="F278"/>
      <c r="G278"/>
      <c r="H278"/>
    </row>
    <row r="279" spans="3:8" ht="12.75">
      <c r="C279"/>
      <c r="D279"/>
      <c r="E279"/>
      <c r="F279"/>
      <c r="G279"/>
      <c r="H279"/>
    </row>
    <row r="280" spans="3:8" ht="12.75">
      <c r="C280"/>
      <c r="D280"/>
      <c r="E280"/>
      <c r="F280"/>
      <c r="G280"/>
      <c r="H280"/>
    </row>
    <row r="281" spans="3:8" ht="12.75">
      <c r="C281"/>
      <c r="D281"/>
      <c r="E281"/>
      <c r="F281"/>
      <c r="G281"/>
      <c r="H281"/>
    </row>
  </sheetData>
  <sheetProtection/>
  <mergeCells count="20">
    <mergeCell ref="A24:B25"/>
    <mergeCell ref="C25:F25"/>
    <mergeCell ref="A38:B39"/>
    <mergeCell ref="C39:F39"/>
    <mergeCell ref="A52:B53"/>
    <mergeCell ref="C53:F53"/>
    <mergeCell ref="A67:B68"/>
    <mergeCell ref="C68:F68"/>
    <mergeCell ref="A82:B83"/>
    <mergeCell ref="C83:F83"/>
    <mergeCell ref="A98:B99"/>
    <mergeCell ref="C99:F99"/>
    <mergeCell ref="A155:B156"/>
    <mergeCell ref="C156:F156"/>
    <mergeCell ref="A111:B112"/>
    <mergeCell ref="C112:F112"/>
    <mergeCell ref="A125:B126"/>
    <mergeCell ref="C126:F126"/>
    <mergeCell ref="A142:B143"/>
    <mergeCell ref="C143:F143"/>
  </mergeCells>
  <printOptions horizontalCentered="1"/>
  <pageMargins left="0.1968503937007874" right="0.1968503937007874" top="0.984251968503937" bottom="0.3937007874015748" header="0.5118110236220472" footer="0.5118110236220472"/>
  <pageSetup horizontalDpi="600" verticalDpi="600" orientation="portrait" paperSize="9" scale="77" r:id="rId2"/>
  <rowBreaks count="3" manualBreakCount="3">
    <brk id="39" max="9" man="1"/>
    <brk id="68" max="9" man="1"/>
    <brk id="11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9">
      <selection activeCell="I30" sqref="I30"/>
    </sheetView>
  </sheetViews>
  <sheetFormatPr defaultColWidth="9.00390625" defaultRowHeight="12.75"/>
  <cols>
    <col min="1" max="1" width="2.00390625" style="0" customWidth="1"/>
    <col min="5" max="5" width="43.125" style="0" customWidth="1"/>
    <col min="6" max="6" width="12.25390625" style="0" bestFit="1" customWidth="1"/>
    <col min="7" max="7" width="11.375" style="0" bestFit="1" customWidth="1"/>
    <col min="8" max="8" width="11.50390625" style="0" customWidth="1"/>
    <col min="9" max="9" width="10.25390625" style="0" bestFit="1" customWidth="1"/>
    <col min="10" max="10" width="11.375" style="0" bestFit="1" customWidth="1"/>
  </cols>
  <sheetData>
    <row r="1" spans="1:10" ht="12.75">
      <c r="A1" s="632" t="s">
        <v>283</v>
      </c>
      <c r="B1" s="632"/>
      <c r="C1" s="632"/>
      <c r="D1" s="632"/>
      <c r="E1" s="632"/>
      <c r="F1" s="632"/>
      <c r="G1" s="632"/>
      <c r="H1" s="632"/>
      <c r="I1" s="632"/>
      <c r="J1" s="632"/>
    </row>
    <row r="2" spans="1:10" ht="12.75">
      <c r="A2" s="632" t="s">
        <v>284</v>
      </c>
      <c r="B2" s="632"/>
      <c r="C2" s="632"/>
      <c r="D2" s="632"/>
      <c r="E2" s="632"/>
      <c r="F2" s="632"/>
      <c r="G2" s="632"/>
      <c r="H2" s="632"/>
      <c r="I2" s="632"/>
      <c r="J2" s="632"/>
    </row>
    <row r="3" spans="1:10" ht="13.5" thickBot="1">
      <c r="A3" s="310"/>
      <c r="B3" s="632"/>
      <c r="C3" s="632"/>
      <c r="D3" s="632"/>
      <c r="E3" s="632"/>
      <c r="F3" s="632"/>
      <c r="G3" s="632"/>
      <c r="H3" s="632"/>
      <c r="I3" s="632"/>
      <c r="J3" s="632"/>
    </row>
    <row r="4" spans="1:10" ht="15">
      <c r="A4" s="311"/>
      <c r="B4" s="633" t="s">
        <v>285</v>
      </c>
      <c r="C4" s="634"/>
      <c r="D4" s="635"/>
      <c r="E4" s="636" t="s">
        <v>286</v>
      </c>
      <c r="F4" s="637"/>
      <c r="G4" s="637"/>
      <c r="H4" s="637"/>
      <c r="I4" s="637"/>
      <c r="J4" s="638"/>
    </row>
    <row r="5" spans="1:10" ht="15">
      <c r="A5" s="311"/>
      <c r="B5" s="639" t="s">
        <v>287</v>
      </c>
      <c r="C5" s="640"/>
      <c r="D5" s="641"/>
      <c r="E5" s="621" t="s">
        <v>329</v>
      </c>
      <c r="F5" s="622"/>
      <c r="G5" s="622"/>
      <c r="H5" s="622"/>
      <c r="I5" s="622"/>
      <c r="J5" s="623"/>
    </row>
    <row r="6" spans="1:10" ht="15">
      <c r="A6" s="311"/>
      <c r="B6" s="642" t="s">
        <v>288</v>
      </c>
      <c r="C6" s="643"/>
      <c r="D6" s="644"/>
      <c r="E6" s="312" t="s">
        <v>330</v>
      </c>
      <c r="F6" s="313"/>
      <c r="G6" s="313"/>
      <c r="H6" s="313"/>
      <c r="I6" s="313"/>
      <c r="J6" s="314"/>
    </row>
    <row r="7" spans="1:10" ht="15">
      <c r="A7" s="311"/>
      <c r="B7" s="645"/>
      <c r="C7" s="646"/>
      <c r="D7" s="647"/>
      <c r="E7" s="312" t="s">
        <v>341</v>
      </c>
      <c r="F7" s="313"/>
      <c r="G7" s="313"/>
      <c r="H7" s="313"/>
      <c r="I7" s="313"/>
      <c r="J7" s="314"/>
    </row>
    <row r="8" spans="1:10" ht="15">
      <c r="A8" s="311"/>
      <c r="B8" s="615" t="s">
        <v>289</v>
      </c>
      <c r="C8" s="616"/>
      <c r="D8" s="617"/>
      <c r="E8" s="312" t="s">
        <v>217</v>
      </c>
      <c r="F8" s="313"/>
      <c r="G8" s="313"/>
      <c r="H8" s="313"/>
      <c r="I8" s="313"/>
      <c r="J8" s="314"/>
    </row>
    <row r="9" spans="1:10" ht="15">
      <c r="A9" s="311"/>
      <c r="B9" s="615" t="s">
        <v>290</v>
      </c>
      <c r="C9" s="616"/>
      <c r="D9" s="617"/>
      <c r="E9" s="312" t="s">
        <v>218</v>
      </c>
      <c r="F9" s="313"/>
      <c r="G9" s="313"/>
      <c r="H9" s="313"/>
      <c r="I9" s="313"/>
      <c r="J9" s="314"/>
    </row>
    <row r="10" spans="1:10" ht="15">
      <c r="A10" s="311"/>
      <c r="B10" s="618" t="s">
        <v>291</v>
      </c>
      <c r="C10" s="619"/>
      <c r="D10" s="620"/>
      <c r="E10" s="621" t="s">
        <v>292</v>
      </c>
      <c r="F10" s="622"/>
      <c r="G10" s="622"/>
      <c r="H10" s="622"/>
      <c r="I10" s="622"/>
      <c r="J10" s="623"/>
    </row>
    <row r="11" spans="1:10" ht="15.75" thickBot="1">
      <c r="A11" s="311"/>
      <c r="B11" s="624" t="s">
        <v>293</v>
      </c>
      <c r="C11" s="625"/>
      <c r="D11" s="626"/>
      <c r="E11" s="627" t="s">
        <v>294</v>
      </c>
      <c r="F11" s="628"/>
      <c r="G11" s="628"/>
      <c r="H11" s="628"/>
      <c r="I11" s="628"/>
      <c r="J11" s="629"/>
    </row>
    <row r="12" spans="1:10" ht="14.25" thickBot="1">
      <c r="A12" s="311"/>
      <c r="B12" s="597" t="s">
        <v>295</v>
      </c>
      <c r="C12" s="598"/>
      <c r="D12" s="599"/>
      <c r="E12" s="315">
        <v>2500</v>
      </c>
      <c r="F12" s="600" t="s">
        <v>296</v>
      </c>
      <c r="G12" s="598"/>
      <c r="H12" s="598"/>
      <c r="I12" s="599"/>
      <c r="J12" s="316">
        <v>210</v>
      </c>
    </row>
    <row r="13" spans="1:10" ht="15">
      <c r="A13" s="311"/>
      <c r="B13" s="601" t="s">
        <v>297</v>
      </c>
      <c r="C13" s="602"/>
      <c r="D13" s="602"/>
      <c r="E13" s="602"/>
      <c r="F13" s="602"/>
      <c r="G13" s="602"/>
      <c r="H13" s="602"/>
      <c r="I13" s="602"/>
      <c r="J13" s="603"/>
    </row>
    <row r="14" spans="1:10" ht="12.75">
      <c r="A14" s="311"/>
      <c r="B14" s="604" t="s">
        <v>298</v>
      </c>
      <c r="C14" s="605"/>
      <c r="D14" s="605"/>
      <c r="E14" s="606"/>
      <c r="F14" s="610" t="s">
        <v>299</v>
      </c>
      <c r="G14" s="611"/>
      <c r="H14" s="612" t="s">
        <v>300</v>
      </c>
      <c r="I14" s="611" t="s">
        <v>301</v>
      </c>
      <c r="J14" s="614"/>
    </row>
    <row r="15" spans="1:10" ht="13.5" thickBot="1">
      <c r="A15" s="311"/>
      <c r="B15" s="607"/>
      <c r="C15" s="608"/>
      <c r="D15" s="608"/>
      <c r="E15" s="609"/>
      <c r="F15" s="317" t="s">
        <v>302</v>
      </c>
      <c r="G15" s="318" t="s">
        <v>303</v>
      </c>
      <c r="H15" s="613"/>
      <c r="I15" s="319" t="s">
        <v>302</v>
      </c>
      <c r="J15" s="320" t="s">
        <v>303</v>
      </c>
    </row>
    <row r="16" spans="1:10" ht="12.75">
      <c r="A16" s="321"/>
      <c r="B16" s="590" t="s">
        <v>304</v>
      </c>
      <c r="C16" s="591"/>
      <c r="D16" s="591"/>
      <c r="E16" s="592"/>
      <c r="F16" s="322">
        <f>SUM(F17:F19)</f>
        <v>120</v>
      </c>
      <c r="G16" s="323">
        <f>SUM(G17:G19)</f>
        <v>0.048</v>
      </c>
      <c r="H16" s="322"/>
      <c r="I16" s="322">
        <f>SUM(I17:I19)</f>
        <v>8</v>
      </c>
      <c r="J16" s="323">
        <f>SUM(J17:J19)</f>
        <v>0.0380952380952381</v>
      </c>
    </row>
    <row r="17" spans="1:10" ht="12.75">
      <c r="A17" s="321"/>
      <c r="B17" s="324" t="s">
        <v>19</v>
      </c>
      <c r="C17" s="593" t="s">
        <v>305</v>
      </c>
      <c r="D17" s="593"/>
      <c r="E17" s="593"/>
      <c r="F17" s="325">
        <v>15</v>
      </c>
      <c r="G17" s="326">
        <f>F17/E12</f>
        <v>0.006</v>
      </c>
      <c r="H17" s="327" t="s">
        <v>331</v>
      </c>
      <c r="I17" s="328">
        <v>1</v>
      </c>
      <c r="J17" s="329">
        <f>I17/J12</f>
        <v>0.004761904761904762</v>
      </c>
    </row>
    <row r="18" spans="1:10" ht="12.75">
      <c r="A18" s="321"/>
      <c r="B18" s="330" t="s">
        <v>20</v>
      </c>
      <c r="C18" s="594" t="s">
        <v>306</v>
      </c>
      <c r="D18" s="595"/>
      <c r="E18" s="596"/>
      <c r="F18" s="331">
        <v>30</v>
      </c>
      <c r="G18" s="332">
        <f>F18/E12</f>
        <v>0.012</v>
      </c>
      <c r="H18" s="333" t="s">
        <v>332</v>
      </c>
      <c r="I18" s="334">
        <v>2</v>
      </c>
      <c r="J18" s="335">
        <f>I18/J12</f>
        <v>0.009523809523809525</v>
      </c>
    </row>
    <row r="19" spans="1:10" ht="12.75">
      <c r="A19" s="321"/>
      <c r="B19" s="330" t="s">
        <v>21</v>
      </c>
      <c r="C19" s="594" t="s">
        <v>307</v>
      </c>
      <c r="D19" s="595"/>
      <c r="E19" s="596"/>
      <c r="F19" s="331">
        <v>75</v>
      </c>
      <c r="G19" s="332">
        <f>F19/E12</f>
        <v>0.03</v>
      </c>
      <c r="H19" s="333" t="s">
        <v>333</v>
      </c>
      <c r="I19" s="334">
        <v>5</v>
      </c>
      <c r="J19" s="335">
        <f>I19/J12</f>
        <v>0.023809523809523808</v>
      </c>
    </row>
    <row r="20" spans="1:10" ht="12.75">
      <c r="A20" s="321"/>
      <c r="B20" s="560" t="s">
        <v>308</v>
      </c>
      <c r="C20" s="561"/>
      <c r="D20" s="561"/>
      <c r="E20" s="562"/>
      <c r="F20" s="331">
        <v>120</v>
      </c>
      <c r="G20" s="332">
        <f>F20/E12</f>
        <v>0.048</v>
      </c>
      <c r="H20" s="333" t="s">
        <v>334</v>
      </c>
      <c r="I20" s="334">
        <v>5</v>
      </c>
      <c r="J20" s="335">
        <f>I20/J12</f>
        <v>0.023809523809523808</v>
      </c>
    </row>
    <row r="21" spans="1:10" ht="12.75">
      <c r="A21" s="321"/>
      <c r="B21" s="560" t="s">
        <v>310</v>
      </c>
      <c r="C21" s="561"/>
      <c r="D21" s="561"/>
      <c r="E21" s="562"/>
      <c r="F21" s="331">
        <v>60</v>
      </c>
      <c r="G21" s="332">
        <f>F21/E12</f>
        <v>0.024</v>
      </c>
      <c r="H21" s="333" t="s">
        <v>309</v>
      </c>
      <c r="I21" s="334" t="s">
        <v>280</v>
      </c>
      <c r="J21" s="335" t="s">
        <v>280</v>
      </c>
    </row>
    <row r="22" spans="1:10" ht="15">
      <c r="A22" s="321"/>
      <c r="B22" s="560" t="s">
        <v>311</v>
      </c>
      <c r="C22" s="561"/>
      <c r="D22" s="561"/>
      <c r="E22" s="562"/>
      <c r="F22" s="331">
        <v>30</v>
      </c>
      <c r="G22" s="332">
        <f>F22/E12</f>
        <v>0.012</v>
      </c>
      <c r="H22" s="333" t="s">
        <v>335</v>
      </c>
      <c r="I22" s="334">
        <v>2</v>
      </c>
      <c r="J22" s="335">
        <f>I22/J12</f>
        <v>0.009523809523809525</v>
      </c>
    </row>
    <row r="23" spans="1:10" ht="12.75">
      <c r="A23" s="321"/>
      <c r="B23" s="575" t="s">
        <v>83</v>
      </c>
      <c r="C23" s="576"/>
      <c r="D23" s="576"/>
      <c r="E23" s="583"/>
      <c r="F23" s="331">
        <v>30</v>
      </c>
      <c r="G23" s="332">
        <f>F23/E12</f>
        <v>0.012</v>
      </c>
      <c r="H23" s="333" t="s">
        <v>336</v>
      </c>
      <c r="I23" s="334">
        <v>2</v>
      </c>
      <c r="J23" s="335">
        <f>I23/J12</f>
        <v>0.009523809523809525</v>
      </c>
    </row>
    <row r="24" spans="1:10" ht="15">
      <c r="A24" s="321"/>
      <c r="B24" s="560" t="s">
        <v>312</v>
      </c>
      <c r="C24" s="561"/>
      <c r="D24" s="561"/>
      <c r="E24" s="562"/>
      <c r="F24" s="331">
        <v>160</v>
      </c>
      <c r="G24" s="336" t="s">
        <v>280</v>
      </c>
      <c r="H24" s="333" t="s">
        <v>337</v>
      </c>
      <c r="I24" s="334">
        <v>4</v>
      </c>
      <c r="J24" s="335">
        <f>I24/J12</f>
        <v>0.01904761904761905</v>
      </c>
    </row>
    <row r="25" spans="1:10" ht="13.5" thickBot="1">
      <c r="A25" s="321"/>
      <c r="B25" s="584" t="s">
        <v>313</v>
      </c>
      <c r="C25" s="585"/>
      <c r="D25" s="585"/>
      <c r="E25" s="586"/>
      <c r="F25" s="337" t="s">
        <v>280</v>
      </c>
      <c r="G25" s="338" t="s">
        <v>280</v>
      </c>
      <c r="H25" s="339" t="s">
        <v>338</v>
      </c>
      <c r="I25" s="340">
        <v>15</v>
      </c>
      <c r="J25" s="335">
        <f>I25/J12</f>
        <v>0.07142857142857142</v>
      </c>
    </row>
    <row r="26" spans="1:10" ht="12.75">
      <c r="A26" s="321"/>
      <c r="B26" s="587"/>
      <c r="C26" s="588"/>
      <c r="D26" s="588"/>
      <c r="E26" s="588"/>
      <c r="F26" s="588"/>
      <c r="G26" s="588"/>
      <c r="H26" s="588"/>
      <c r="I26" s="588"/>
      <c r="J26" s="589"/>
    </row>
    <row r="27" spans="1:10" ht="52.5">
      <c r="A27" s="321"/>
      <c r="B27" s="560" t="s">
        <v>314</v>
      </c>
      <c r="C27" s="561"/>
      <c r="D27" s="561"/>
      <c r="E27" s="562"/>
      <c r="F27" s="331">
        <v>958</v>
      </c>
      <c r="G27" s="341">
        <f>F27/E12</f>
        <v>0.3832</v>
      </c>
      <c r="H27" s="342" t="s">
        <v>339</v>
      </c>
      <c r="I27" s="343">
        <v>66</v>
      </c>
      <c r="J27" s="344">
        <f>I27/J12</f>
        <v>0.3142857142857143</v>
      </c>
    </row>
    <row r="28" spans="1:10" ht="12.75">
      <c r="A28" s="321"/>
      <c r="B28" s="345"/>
      <c r="C28" s="346"/>
      <c r="D28" s="346"/>
      <c r="E28" s="346"/>
      <c r="F28" s="346"/>
      <c r="G28" s="346"/>
      <c r="H28" s="346"/>
      <c r="I28" s="346"/>
      <c r="J28" s="347"/>
    </row>
    <row r="29" spans="1:10" ht="12.75">
      <c r="A29" s="348"/>
      <c r="B29" s="349"/>
      <c r="C29" s="350"/>
      <c r="D29" s="350"/>
      <c r="E29" s="350"/>
      <c r="F29" s="350"/>
      <c r="G29" s="350"/>
      <c r="H29" s="350"/>
      <c r="I29" s="350"/>
      <c r="J29" s="351"/>
    </row>
    <row r="30" spans="1:10" ht="12.75">
      <c r="A30" s="321"/>
      <c r="B30" s="570" t="s">
        <v>315</v>
      </c>
      <c r="C30" s="571"/>
      <c r="D30" s="571"/>
      <c r="E30" s="571"/>
      <c r="F30" s="331" t="s">
        <v>280</v>
      </c>
      <c r="G30" s="352" t="s">
        <v>280</v>
      </c>
      <c r="H30" s="353"/>
      <c r="I30" s="343">
        <v>126</v>
      </c>
      <c r="J30" s="344">
        <f>I30/J12</f>
        <v>0.6</v>
      </c>
    </row>
    <row r="31" spans="1:10" ht="12.75">
      <c r="A31" s="321"/>
      <c r="B31" s="572"/>
      <c r="C31" s="573"/>
      <c r="D31" s="573"/>
      <c r="E31" s="573"/>
      <c r="F31" s="573"/>
      <c r="G31" s="573"/>
      <c r="H31" s="573"/>
      <c r="I31" s="573"/>
      <c r="J31" s="574"/>
    </row>
    <row r="32" spans="1:10" ht="40.5" customHeight="1">
      <c r="A32" s="321"/>
      <c r="B32" s="575" t="s">
        <v>316</v>
      </c>
      <c r="C32" s="576"/>
      <c r="D32" s="576"/>
      <c r="E32" s="576"/>
      <c r="F32" s="373" t="s">
        <v>344</v>
      </c>
      <c r="G32" s="341" t="s">
        <v>345</v>
      </c>
      <c r="H32" s="353"/>
      <c r="I32" s="373" t="s">
        <v>346</v>
      </c>
      <c r="J32" s="354" t="s">
        <v>345</v>
      </c>
    </row>
    <row r="33" spans="1:10" ht="12.75">
      <c r="A33" s="321"/>
      <c r="B33" s="572"/>
      <c r="C33" s="573"/>
      <c r="D33" s="573"/>
      <c r="E33" s="573"/>
      <c r="F33" s="573"/>
      <c r="G33" s="573"/>
      <c r="H33" s="573"/>
      <c r="I33" s="573"/>
      <c r="J33" s="574"/>
    </row>
    <row r="34" spans="1:10" ht="12.75">
      <c r="A34" s="321"/>
      <c r="B34" s="577" t="s">
        <v>317</v>
      </c>
      <c r="C34" s="578"/>
      <c r="D34" s="578"/>
      <c r="E34" s="579"/>
      <c r="F34" s="355" t="s">
        <v>280</v>
      </c>
      <c r="G34" s="356" t="s">
        <v>280</v>
      </c>
      <c r="H34" s="357"/>
      <c r="I34" s="356" t="s">
        <v>280</v>
      </c>
      <c r="J34" s="358" t="s">
        <v>280</v>
      </c>
    </row>
    <row r="35" spans="1:10" ht="13.5" thickBot="1">
      <c r="A35" s="321"/>
      <c r="B35" s="359"/>
      <c r="C35" s="360"/>
      <c r="D35" s="360"/>
      <c r="E35" s="360"/>
      <c r="F35" s="360"/>
      <c r="G35" s="360"/>
      <c r="H35" s="360"/>
      <c r="I35" s="360"/>
      <c r="J35" s="361"/>
    </row>
    <row r="36" spans="1:10" ht="12.75" customHeight="1">
      <c r="A36" s="321"/>
      <c r="B36" s="580" t="s">
        <v>318</v>
      </c>
      <c r="C36" s="581"/>
      <c r="D36" s="581"/>
      <c r="E36" s="581"/>
      <c r="F36" s="581"/>
      <c r="G36" s="581"/>
      <c r="H36" s="581"/>
      <c r="I36" s="581"/>
      <c r="J36" s="582"/>
    </row>
    <row r="37" spans="1:10" ht="12.75">
      <c r="A37" s="311"/>
      <c r="B37" s="560" t="s">
        <v>319</v>
      </c>
      <c r="C37" s="561"/>
      <c r="D37" s="561"/>
      <c r="E37" s="561"/>
      <c r="F37" s="561"/>
      <c r="G37" s="561"/>
      <c r="H37" s="562"/>
      <c r="I37" s="563">
        <v>0.54</v>
      </c>
      <c r="J37" s="564"/>
    </row>
    <row r="38" spans="1:10" ht="12.75">
      <c r="A38" s="311"/>
      <c r="B38" s="560" t="s">
        <v>340</v>
      </c>
      <c r="C38" s="561"/>
      <c r="D38" s="561"/>
      <c r="E38" s="561"/>
      <c r="F38" s="561"/>
      <c r="G38" s="561"/>
      <c r="H38" s="562"/>
      <c r="I38" s="563">
        <v>0.46</v>
      </c>
      <c r="J38" s="564"/>
    </row>
    <row r="39" spans="1:10" ht="13.5" thickBot="1">
      <c r="A39" s="311"/>
      <c r="B39" s="565" t="s">
        <v>320</v>
      </c>
      <c r="C39" s="566"/>
      <c r="D39" s="566"/>
      <c r="E39" s="566"/>
      <c r="F39" s="566"/>
      <c r="G39" s="566"/>
      <c r="H39" s="567"/>
      <c r="I39" s="568" t="s">
        <v>321</v>
      </c>
      <c r="J39" s="569"/>
    </row>
    <row r="40" spans="1:10" ht="12.75">
      <c r="A40" s="311"/>
      <c r="B40" s="374"/>
      <c r="C40" s="374"/>
      <c r="D40" s="374"/>
      <c r="E40" s="374"/>
      <c r="F40" s="374"/>
      <c r="G40" s="374"/>
      <c r="H40" s="374"/>
      <c r="I40" s="375"/>
      <c r="J40" s="376"/>
    </row>
    <row r="41" spans="1:10" ht="12.75">
      <c r="A41" s="311"/>
      <c r="B41" s="374"/>
      <c r="C41" s="374"/>
      <c r="D41" s="374"/>
      <c r="E41" s="374"/>
      <c r="F41" s="374"/>
      <c r="G41" s="374"/>
      <c r="H41" s="374"/>
      <c r="I41" s="375"/>
      <c r="J41" s="376"/>
    </row>
    <row r="42" spans="1:10" ht="12.75">
      <c r="A42" s="311"/>
      <c r="B42" s="374"/>
      <c r="C42" s="374"/>
      <c r="D42" s="374"/>
      <c r="E42" s="374"/>
      <c r="F42" s="374"/>
      <c r="G42" s="374"/>
      <c r="H42" s="374"/>
      <c r="I42" s="375"/>
      <c r="J42" s="376"/>
    </row>
    <row r="43" spans="1:10" ht="12.75">
      <c r="A43" s="311"/>
      <c r="B43" s="371"/>
      <c r="C43" s="371"/>
      <c r="D43" s="371"/>
      <c r="E43" s="371"/>
      <c r="F43" s="371"/>
      <c r="G43" s="371"/>
      <c r="H43" s="371"/>
      <c r="I43" s="372"/>
      <c r="J43" s="372"/>
    </row>
    <row r="44" spans="1:10" ht="12.75">
      <c r="A44" s="311"/>
      <c r="B44" s="371"/>
      <c r="C44" s="371"/>
      <c r="D44" s="371"/>
      <c r="E44" s="371"/>
      <c r="F44" s="371"/>
      <c r="G44" s="371"/>
      <c r="H44" s="371"/>
      <c r="I44" s="372"/>
      <c r="J44" s="372"/>
    </row>
    <row r="45" spans="1:10" ht="12.75">
      <c r="A45" s="311"/>
      <c r="B45" s="362" t="s">
        <v>322</v>
      </c>
      <c r="C45" s="363"/>
      <c r="D45" s="363"/>
      <c r="E45" s="364"/>
      <c r="F45" s="363"/>
      <c r="G45" s="364"/>
      <c r="H45" s="364"/>
      <c r="I45" s="364"/>
      <c r="J45" s="364"/>
    </row>
    <row r="46" spans="2:10" ht="13.5" customHeight="1">
      <c r="B46" s="556" t="s">
        <v>323</v>
      </c>
      <c r="C46" s="556"/>
      <c r="D46" s="556"/>
      <c r="E46" s="556"/>
      <c r="F46" s="557" t="s">
        <v>324</v>
      </c>
      <c r="G46" s="557"/>
      <c r="H46" s="557"/>
      <c r="I46" s="557"/>
      <c r="J46" s="557"/>
    </row>
    <row r="47" spans="2:10" ht="13.5" customHeight="1">
      <c r="B47" s="556" t="s">
        <v>325</v>
      </c>
      <c r="C47" s="556"/>
      <c r="D47" s="556"/>
      <c r="E47" s="556"/>
      <c r="F47" s="558" t="s">
        <v>326</v>
      </c>
      <c r="G47" s="558"/>
      <c r="H47" s="558"/>
      <c r="I47" s="558"/>
      <c r="J47" s="558"/>
    </row>
    <row r="48" spans="2:10" ht="13.5">
      <c r="B48" s="559" t="s">
        <v>342</v>
      </c>
      <c r="C48" s="559"/>
      <c r="D48" s="559"/>
      <c r="E48" s="559"/>
      <c r="F48" s="367"/>
      <c r="G48" s="365"/>
      <c r="H48" s="365"/>
      <c r="I48" s="365"/>
      <c r="J48" s="365"/>
    </row>
    <row r="49" spans="2:10" ht="75" customHeight="1">
      <c r="B49" s="559" t="s">
        <v>343</v>
      </c>
      <c r="C49" s="559"/>
      <c r="D49" s="559"/>
      <c r="E49" s="559"/>
      <c r="F49" s="555" t="s">
        <v>0</v>
      </c>
      <c r="G49" s="555"/>
      <c r="H49" s="555"/>
      <c r="I49" s="555"/>
      <c r="J49" s="365"/>
    </row>
    <row r="50" spans="2:10" ht="14.25">
      <c r="B50" s="366"/>
      <c r="C50" s="366"/>
      <c r="D50" s="366"/>
      <c r="E50" s="366"/>
      <c r="F50" s="630" t="s">
        <v>327</v>
      </c>
      <c r="G50" s="630"/>
      <c r="H50" s="630"/>
      <c r="I50" s="630"/>
      <c r="J50" s="365"/>
    </row>
    <row r="51" spans="2:10" ht="13.5">
      <c r="B51" s="368"/>
      <c r="C51" s="368"/>
      <c r="D51" s="368"/>
      <c r="E51" s="368"/>
      <c r="F51" s="631" t="s">
        <v>328</v>
      </c>
      <c r="G51" s="631"/>
      <c r="H51" s="631"/>
      <c r="I51" s="631"/>
      <c r="J51" s="365"/>
    </row>
    <row r="52" spans="2:10" ht="15">
      <c r="B52" s="369"/>
      <c r="C52" s="369"/>
      <c r="D52" s="369"/>
      <c r="E52" s="369"/>
      <c r="F52" s="368"/>
      <c r="G52" s="368"/>
      <c r="H52" s="368"/>
      <c r="I52" s="368"/>
      <c r="J52" s="370"/>
    </row>
  </sheetData>
  <sheetProtection/>
  <mergeCells count="54">
    <mergeCell ref="F50:I50"/>
    <mergeCell ref="F51:I51"/>
    <mergeCell ref="A1:J1"/>
    <mergeCell ref="A2:J2"/>
    <mergeCell ref="B3:J3"/>
    <mergeCell ref="B4:D4"/>
    <mergeCell ref="E4:J4"/>
    <mergeCell ref="B5:D5"/>
    <mergeCell ref="E5:J5"/>
    <mergeCell ref="B6:D7"/>
    <mergeCell ref="B8:D8"/>
    <mergeCell ref="B9:D9"/>
    <mergeCell ref="B10:D10"/>
    <mergeCell ref="E10:J10"/>
    <mergeCell ref="B11:D11"/>
    <mergeCell ref="E11:J11"/>
    <mergeCell ref="B12:D12"/>
    <mergeCell ref="F12:I12"/>
    <mergeCell ref="B13:J13"/>
    <mergeCell ref="B14:E15"/>
    <mergeCell ref="F14:G14"/>
    <mergeCell ref="H14:H15"/>
    <mergeCell ref="I14:J14"/>
    <mergeCell ref="B16:E16"/>
    <mergeCell ref="C17:E17"/>
    <mergeCell ref="C18:E18"/>
    <mergeCell ref="C19:E19"/>
    <mergeCell ref="B20:E20"/>
    <mergeCell ref="B21:E21"/>
    <mergeCell ref="B22:E22"/>
    <mergeCell ref="B23:E23"/>
    <mergeCell ref="B24:E24"/>
    <mergeCell ref="B25:E25"/>
    <mergeCell ref="B26:J26"/>
    <mergeCell ref="B27:E27"/>
    <mergeCell ref="B30:E30"/>
    <mergeCell ref="B31:J31"/>
    <mergeCell ref="B32:E32"/>
    <mergeCell ref="B33:J33"/>
    <mergeCell ref="B34:E34"/>
    <mergeCell ref="B36:J36"/>
    <mergeCell ref="B37:H37"/>
    <mergeCell ref="I37:J37"/>
    <mergeCell ref="B38:H38"/>
    <mergeCell ref="I38:J38"/>
    <mergeCell ref="B39:H39"/>
    <mergeCell ref="I39:J39"/>
    <mergeCell ref="F49:I49"/>
    <mergeCell ref="B46:E46"/>
    <mergeCell ref="B47:E47"/>
    <mergeCell ref="F46:J46"/>
    <mergeCell ref="F47:J47"/>
    <mergeCell ref="B48:E48"/>
    <mergeCell ref="B49:E49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 - 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F.</dc:creator>
  <cp:keywords/>
  <dc:description/>
  <cp:lastModifiedBy>Użytkownik systemu Windows</cp:lastModifiedBy>
  <cp:lastPrinted>2018-03-05T09:09:19Z</cp:lastPrinted>
  <dcterms:created xsi:type="dcterms:W3CDTF">2005-11-04T08:43:51Z</dcterms:created>
  <dcterms:modified xsi:type="dcterms:W3CDTF">2018-05-09T10:03:14Z</dcterms:modified>
  <cp:category/>
  <cp:version/>
  <cp:contentType/>
  <cp:contentStatus/>
</cp:coreProperties>
</file>