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8165" windowHeight="8955" activeTab="0"/>
  </bookViews>
  <sheets>
    <sheet name="studia II stopnia pl II" sheetId="1" r:id="rId1"/>
    <sheet name="ECTS sem" sheetId="2" r:id="rId2"/>
  </sheets>
  <definedNames>
    <definedName name="_xlnm.Print_Area" localSheetId="1">'ECTS sem'!$A$1:$H$165</definedName>
    <definedName name="_xlnm.Print_Area" localSheetId="0">'studia II stopnia pl II'!$B$46:$AB$395</definedName>
  </definedNames>
  <calcPr fullCalcOnLoad="1"/>
</workbook>
</file>

<file path=xl/comments1.xml><?xml version="1.0" encoding="utf-8"?>
<comments xmlns="http://schemas.openxmlformats.org/spreadsheetml/2006/main">
  <authors>
    <author>darek</author>
  </authors>
  <commentList>
    <comment ref="M66" authorId="0">
      <text>
        <r>
          <rPr>
            <sz val="10"/>
            <rFont val="Tahoma"/>
            <family val="2"/>
          </rPr>
          <t>3</t>
        </r>
      </text>
    </comment>
    <comment ref="N66" authorId="0">
      <text>
        <r>
          <rPr>
            <sz val="10"/>
            <rFont val="Tahoma"/>
            <family val="2"/>
          </rPr>
          <t xml:space="preserve"> 2</t>
        </r>
      </text>
    </comment>
    <comment ref="Q66" authorId="0">
      <text>
        <r>
          <rPr>
            <sz val="10"/>
            <rFont val="Tahoma"/>
            <family val="2"/>
          </rPr>
          <t>3</t>
        </r>
      </text>
    </comment>
    <comment ref="R66" authorId="0">
      <text>
        <r>
          <rPr>
            <sz val="10"/>
            <rFont val="Tahoma"/>
            <family val="2"/>
          </rPr>
          <t xml:space="preserve"> 1</t>
        </r>
      </text>
    </comment>
    <comment ref="Q67" authorId="0">
      <text>
        <r>
          <rPr>
            <sz val="10"/>
            <rFont val="Tahoma"/>
            <family val="2"/>
          </rPr>
          <t>3</t>
        </r>
      </text>
    </comment>
    <comment ref="M112" authorId="0">
      <text>
        <r>
          <rPr>
            <sz val="10"/>
            <rFont val="Tahoma"/>
            <family val="2"/>
          </rPr>
          <t>5</t>
        </r>
      </text>
    </comment>
    <comment ref="O112" authorId="0">
      <text>
        <r>
          <rPr>
            <sz val="10"/>
            <rFont val="Tahoma"/>
            <family val="2"/>
          </rPr>
          <t xml:space="preserve"> 1</t>
        </r>
      </text>
    </comment>
    <comment ref="S112" authorId="0">
      <text>
        <r>
          <rPr>
            <sz val="10"/>
            <rFont val="Tahoma"/>
            <family val="2"/>
          </rPr>
          <t xml:space="preserve"> 2</t>
        </r>
      </text>
    </comment>
    <comment ref="M113" authorId="0">
      <text>
        <r>
          <rPr>
            <sz val="10"/>
            <rFont val="Tahoma"/>
            <family val="2"/>
          </rPr>
          <t>2</t>
        </r>
      </text>
    </comment>
    <comment ref="M114" authorId="0">
      <text>
        <r>
          <rPr>
            <sz val="10"/>
            <rFont val="Tahoma"/>
            <family val="2"/>
          </rPr>
          <t>2</t>
        </r>
      </text>
    </comment>
    <comment ref="O114" authorId="0">
      <text>
        <r>
          <rPr>
            <sz val="10"/>
            <rFont val="Tahoma"/>
            <family val="2"/>
          </rPr>
          <t xml:space="preserve"> 3</t>
        </r>
      </text>
    </comment>
    <comment ref="T114" authorId="0">
      <text>
        <r>
          <rPr>
            <sz val="10"/>
            <rFont val="Tahoma"/>
            <family val="2"/>
          </rPr>
          <t xml:space="preserve"> 2</t>
        </r>
      </text>
    </comment>
    <comment ref="M115" authorId="0">
      <text>
        <r>
          <rPr>
            <sz val="10"/>
            <rFont val="Tahoma"/>
            <family val="2"/>
          </rPr>
          <t>3</t>
        </r>
      </text>
    </comment>
    <comment ref="N115" authorId="0">
      <text>
        <r>
          <rPr>
            <sz val="10"/>
            <rFont val="Tahoma"/>
            <family val="2"/>
          </rPr>
          <t xml:space="preserve"> 1</t>
        </r>
      </text>
    </comment>
    <comment ref="T115" authorId="0">
      <text>
        <r>
          <rPr>
            <sz val="10"/>
            <rFont val="Tahoma"/>
            <family val="2"/>
          </rPr>
          <t xml:space="preserve"> 1</t>
        </r>
      </text>
    </comment>
    <comment ref="Q116" authorId="0">
      <text>
        <r>
          <rPr>
            <sz val="10"/>
            <rFont val="Tahoma"/>
            <family val="2"/>
          </rPr>
          <t>2</t>
        </r>
      </text>
    </comment>
    <comment ref="S116" authorId="0">
      <text>
        <r>
          <rPr>
            <sz val="10"/>
            <rFont val="Tahoma"/>
            <family val="2"/>
          </rPr>
          <t xml:space="preserve"> 1</t>
        </r>
      </text>
    </comment>
    <comment ref="Q157" authorId="0">
      <text>
        <r>
          <rPr>
            <sz val="10"/>
            <rFont val="Tahoma"/>
            <family val="2"/>
          </rPr>
          <t xml:space="preserve"> 2</t>
        </r>
      </text>
    </comment>
    <comment ref="R157" authorId="0">
      <text>
        <r>
          <rPr>
            <sz val="10"/>
            <rFont val="Tahoma"/>
            <family val="2"/>
          </rPr>
          <t>1</t>
        </r>
      </text>
    </comment>
    <comment ref="Q158" authorId="0">
      <text>
        <r>
          <rPr>
            <sz val="10"/>
            <rFont val="Tahoma"/>
            <family val="2"/>
          </rPr>
          <t>4</t>
        </r>
      </text>
    </comment>
    <comment ref="R158" authorId="0">
      <text>
        <r>
          <rPr>
            <sz val="10"/>
            <rFont val="Tahoma"/>
            <family val="2"/>
          </rPr>
          <t xml:space="preserve"> 1</t>
        </r>
      </text>
    </comment>
    <comment ref="X158" authorId="0">
      <text>
        <r>
          <rPr>
            <sz val="10"/>
            <rFont val="Tahoma"/>
            <family val="2"/>
          </rPr>
          <t xml:space="preserve"> 1</t>
        </r>
      </text>
    </comment>
    <comment ref="U159" authorId="0">
      <text>
        <r>
          <rPr>
            <sz val="10"/>
            <rFont val="Tahoma"/>
            <family val="2"/>
          </rPr>
          <t>4</t>
        </r>
      </text>
    </comment>
    <comment ref="U160" authorId="0">
      <text>
        <r>
          <rPr>
            <sz val="10"/>
            <rFont val="Tahoma"/>
            <family val="2"/>
          </rPr>
          <t xml:space="preserve"> 1</t>
        </r>
      </text>
    </comment>
    <comment ref="V160" authorId="0">
      <text>
        <r>
          <rPr>
            <sz val="10"/>
            <rFont val="Tahoma"/>
            <family val="2"/>
          </rPr>
          <t>1</t>
        </r>
      </text>
    </comment>
    <comment ref="U161" authorId="0">
      <text>
        <r>
          <rPr>
            <sz val="10"/>
            <rFont val="Tahoma"/>
            <family val="2"/>
          </rPr>
          <t>4</t>
        </r>
      </text>
    </comment>
    <comment ref="V161" authorId="0">
      <text>
        <r>
          <rPr>
            <sz val="10"/>
            <rFont val="Tahoma"/>
            <family val="2"/>
          </rPr>
          <t>1</t>
        </r>
      </text>
    </comment>
    <comment ref="W161" authorId="0">
      <text>
        <r>
          <rPr>
            <sz val="10"/>
            <rFont val="Tahoma"/>
            <family val="2"/>
          </rPr>
          <t xml:space="preserve"> 2</t>
        </r>
      </text>
    </comment>
    <comment ref="AB161" authorId="0">
      <text>
        <r>
          <rPr>
            <sz val="10"/>
            <rFont val="Tahoma"/>
            <family val="2"/>
          </rPr>
          <t>3</t>
        </r>
      </text>
    </comment>
    <comment ref="U162" authorId="0">
      <text>
        <r>
          <rPr>
            <sz val="10"/>
            <rFont val="Tahoma"/>
            <family val="2"/>
          </rPr>
          <t xml:space="preserve"> 1</t>
        </r>
      </text>
    </comment>
    <comment ref="W162" authorId="0">
      <text>
        <r>
          <rPr>
            <sz val="10"/>
            <rFont val="Tahoma"/>
            <family val="2"/>
          </rPr>
          <t xml:space="preserve"> 1</t>
        </r>
      </text>
    </comment>
    <comment ref="Y163" authorId="0">
      <text>
        <r>
          <rPr>
            <sz val="10"/>
            <rFont val="Tahoma"/>
            <family val="2"/>
          </rPr>
          <t>3</t>
        </r>
      </text>
    </comment>
    <comment ref="AB163" authorId="0">
      <text>
        <r>
          <rPr>
            <sz val="10"/>
            <rFont val="Tahoma"/>
            <family val="2"/>
          </rPr>
          <t>1</t>
        </r>
      </text>
    </comment>
    <comment ref="Y164" authorId="0">
      <text>
        <r>
          <rPr>
            <sz val="10"/>
            <rFont val="Tahoma"/>
            <family val="2"/>
          </rPr>
          <t>3</t>
        </r>
      </text>
    </comment>
    <comment ref="U165" authorId="0">
      <text>
        <r>
          <rPr>
            <sz val="10"/>
            <rFont val="Tahoma"/>
            <family val="2"/>
          </rPr>
          <t>5</t>
        </r>
      </text>
    </comment>
    <comment ref="V165" authorId="0">
      <text>
        <r>
          <rPr>
            <sz val="10"/>
            <rFont val="Tahoma"/>
            <family val="2"/>
          </rPr>
          <t xml:space="preserve"> 1</t>
        </r>
      </text>
    </comment>
    <comment ref="AB165" authorId="0">
      <text>
        <r>
          <rPr>
            <sz val="10"/>
            <rFont val="Tahoma"/>
            <family val="2"/>
          </rPr>
          <t>1</t>
        </r>
      </text>
    </comment>
    <comment ref="Y166" authorId="0">
      <text>
        <r>
          <rPr>
            <sz val="10"/>
            <rFont val="Tahoma"/>
            <family val="2"/>
          </rPr>
          <t>5</t>
        </r>
      </text>
    </comment>
    <comment ref="AB166" authorId="0">
      <text>
        <r>
          <rPr>
            <sz val="10"/>
            <rFont val="Tahoma"/>
            <family val="2"/>
          </rPr>
          <t>2</t>
        </r>
      </text>
    </comment>
    <comment ref="X167" authorId="0">
      <text>
        <r>
          <rPr>
            <sz val="10"/>
            <rFont val="Tahoma"/>
            <family val="2"/>
          </rPr>
          <t xml:space="preserve"> 1</t>
        </r>
      </text>
    </comment>
    <comment ref="AB167" authorId="0">
      <text>
        <r>
          <rPr>
            <sz val="10"/>
            <rFont val="Tahoma"/>
            <family val="2"/>
          </rPr>
          <t>4</t>
        </r>
      </text>
    </comment>
    <comment ref="Q208" authorId="0">
      <text>
        <r>
          <rPr>
            <sz val="10"/>
            <rFont val="Tahoma"/>
            <family val="2"/>
          </rPr>
          <t xml:space="preserve"> 2</t>
        </r>
      </text>
    </comment>
    <comment ref="R208" authorId="0">
      <text>
        <r>
          <rPr>
            <sz val="10"/>
            <rFont val="Tahoma"/>
            <family val="2"/>
          </rPr>
          <t>1</t>
        </r>
      </text>
    </comment>
    <comment ref="Q209" authorId="0">
      <text>
        <r>
          <rPr>
            <sz val="10"/>
            <rFont val="Tahoma"/>
            <family val="2"/>
          </rPr>
          <t>4</t>
        </r>
      </text>
    </comment>
    <comment ref="R209" authorId="0">
      <text>
        <r>
          <rPr>
            <sz val="10"/>
            <rFont val="Tahoma"/>
            <family val="2"/>
          </rPr>
          <t xml:space="preserve"> 1</t>
        </r>
      </text>
    </comment>
    <comment ref="X209" authorId="0">
      <text>
        <r>
          <rPr>
            <sz val="10"/>
            <rFont val="Tahoma"/>
            <family val="2"/>
          </rPr>
          <t xml:space="preserve"> 2</t>
        </r>
      </text>
    </comment>
    <comment ref="U210" authorId="0">
      <text>
        <r>
          <rPr>
            <sz val="10"/>
            <rFont val="Tahoma"/>
            <family val="2"/>
          </rPr>
          <t xml:space="preserve"> 2</t>
        </r>
      </text>
    </comment>
    <comment ref="V210" authorId="0">
      <text>
        <r>
          <rPr>
            <sz val="10"/>
            <rFont val="Tahoma"/>
            <family val="2"/>
          </rPr>
          <t>1</t>
        </r>
      </text>
    </comment>
    <comment ref="U211" authorId="0">
      <text>
        <r>
          <rPr>
            <sz val="10"/>
            <rFont val="Tahoma"/>
            <family val="2"/>
          </rPr>
          <t>2</t>
        </r>
      </text>
    </comment>
    <comment ref="V211" authorId="0">
      <text>
        <r>
          <rPr>
            <sz val="10"/>
            <rFont val="Tahoma"/>
            <family val="2"/>
          </rPr>
          <t>1</t>
        </r>
      </text>
    </comment>
    <comment ref="U212" authorId="0">
      <text>
        <r>
          <rPr>
            <sz val="10"/>
            <rFont val="Tahoma"/>
            <family val="2"/>
          </rPr>
          <t>3</t>
        </r>
      </text>
    </comment>
    <comment ref="W212" authorId="0">
      <text>
        <r>
          <rPr>
            <sz val="10"/>
            <rFont val="Tahoma"/>
            <family val="2"/>
          </rPr>
          <t xml:space="preserve"> 1</t>
        </r>
      </text>
    </comment>
    <comment ref="X212" authorId="0">
      <text>
        <r>
          <rPr>
            <sz val="10"/>
            <rFont val="Tahoma"/>
            <family val="2"/>
          </rPr>
          <t>1</t>
        </r>
      </text>
    </comment>
    <comment ref="U213" authorId="0">
      <text>
        <r>
          <rPr>
            <sz val="10"/>
            <rFont val="Tahoma"/>
            <family val="2"/>
          </rPr>
          <t>3</t>
        </r>
      </text>
    </comment>
    <comment ref="W213" authorId="0">
      <text>
        <r>
          <rPr>
            <sz val="10"/>
            <rFont val="Tahoma"/>
            <family val="2"/>
          </rPr>
          <t>1</t>
        </r>
      </text>
    </comment>
    <comment ref="X213" authorId="0">
      <text>
        <r>
          <rPr>
            <sz val="10"/>
            <rFont val="Tahoma"/>
            <family val="2"/>
          </rPr>
          <t>1</t>
        </r>
      </text>
    </comment>
    <comment ref="Y214" authorId="0">
      <text>
        <r>
          <rPr>
            <sz val="10"/>
            <rFont val="Tahoma"/>
            <family val="2"/>
          </rPr>
          <t>2</t>
        </r>
      </text>
    </comment>
    <comment ref="AA214" authorId="0">
      <text>
        <r>
          <rPr>
            <sz val="10"/>
            <rFont val="Tahoma"/>
            <family val="2"/>
          </rPr>
          <t>2</t>
        </r>
      </text>
    </comment>
    <comment ref="AB214" authorId="0">
      <text>
        <r>
          <rPr>
            <sz val="10"/>
            <rFont val="Tahoma"/>
            <family val="2"/>
          </rPr>
          <t>2</t>
        </r>
      </text>
    </comment>
    <comment ref="Y215" authorId="0">
      <text>
        <r>
          <rPr>
            <sz val="10"/>
            <rFont val="Tahoma"/>
            <family val="2"/>
          </rPr>
          <t>2</t>
        </r>
      </text>
    </comment>
    <comment ref="Z215" authorId="0">
      <text>
        <r>
          <rPr>
            <sz val="10"/>
            <rFont val="Tahoma"/>
            <family val="2"/>
          </rPr>
          <t>2</t>
        </r>
      </text>
    </comment>
    <comment ref="AB215" authorId="0">
      <text>
        <r>
          <rPr>
            <sz val="10"/>
            <rFont val="Tahoma"/>
            <family val="2"/>
          </rPr>
          <t>1</t>
        </r>
      </text>
    </comment>
    <comment ref="U216" authorId="0">
      <text>
        <r>
          <rPr>
            <sz val="10"/>
            <rFont val="Tahoma"/>
            <family val="2"/>
          </rPr>
          <t>4</t>
        </r>
      </text>
    </comment>
    <comment ref="AA216" authorId="0">
      <text>
        <r>
          <rPr>
            <sz val="10"/>
            <rFont val="Tahoma"/>
            <family val="2"/>
          </rPr>
          <t xml:space="preserve"> 1</t>
        </r>
      </text>
    </comment>
    <comment ref="AB216" authorId="0">
      <text>
        <r>
          <rPr>
            <sz val="10"/>
            <rFont val="Tahoma"/>
            <family val="2"/>
          </rPr>
          <t>1</t>
        </r>
      </text>
    </comment>
    <comment ref="Y217" authorId="0">
      <text>
        <r>
          <rPr>
            <sz val="10"/>
            <rFont val="Tahoma"/>
            <family val="2"/>
          </rPr>
          <t>3</t>
        </r>
      </text>
    </comment>
    <comment ref="AA217" authorId="0">
      <text>
        <r>
          <rPr>
            <sz val="10"/>
            <rFont val="Tahoma"/>
            <family val="2"/>
          </rPr>
          <t>2</t>
        </r>
      </text>
    </comment>
    <comment ref="X218" authorId="0">
      <text>
        <r>
          <rPr>
            <sz val="10"/>
            <rFont val="Tahoma"/>
            <family val="2"/>
          </rPr>
          <t xml:space="preserve"> 1</t>
        </r>
      </text>
    </comment>
    <comment ref="AB218" authorId="0">
      <text>
        <r>
          <rPr>
            <sz val="10"/>
            <rFont val="Tahoma"/>
            <family val="2"/>
          </rPr>
          <t>4</t>
        </r>
      </text>
    </comment>
    <comment ref="Q259" authorId="0">
      <text>
        <r>
          <rPr>
            <sz val="10"/>
            <rFont val="Tahoma"/>
            <family val="2"/>
          </rPr>
          <t>3</t>
        </r>
      </text>
    </comment>
    <comment ref="R259" authorId="0">
      <text>
        <r>
          <rPr>
            <sz val="10"/>
            <rFont val="Tahoma"/>
            <family val="2"/>
          </rPr>
          <t xml:space="preserve"> 1</t>
        </r>
      </text>
    </comment>
    <comment ref="U260" authorId="0">
      <text>
        <r>
          <rPr>
            <sz val="10"/>
            <rFont val="Tahoma"/>
            <family val="2"/>
          </rPr>
          <t>4</t>
        </r>
      </text>
    </comment>
    <comment ref="V260" authorId="0">
      <text>
        <r>
          <rPr>
            <sz val="10"/>
            <rFont val="Tahoma"/>
            <family val="2"/>
          </rPr>
          <t xml:space="preserve"> 1</t>
        </r>
      </text>
    </comment>
    <comment ref="AB260" authorId="0">
      <text>
        <r>
          <rPr>
            <sz val="10"/>
            <rFont val="Tahoma"/>
            <family val="2"/>
          </rPr>
          <t>3</t>
        </r>
      </text>
    </comment>
    <comment ref="Q261" authorId="0">
      <text>
        <r>
          <rPr>
            <sz val="10"/>
            <rFont val="Tahoma"/>
            <family val="2"/>
          </rPr>
          <t>3</t>
        </r>
      </text>
    </comment>
    <comment ref="R261" authorId="0">
      <text>
        <r>
          <rPr>
            <sz val="10"/>
            <rFont val="Tahoma"/>
            <family val="2"/>
          </rPr>
          <t xml:space="preserve"> 1</t>
        </r>
      </text>
    </comment>
    <comment ref="U261" authorId="0">
      <text>
        <r>
          <rPr>
            <sz val="10"/>
            <rFont val="Tahoma"/>
            <family val="2"/>
          </rPr>
          <t>1</t>
        </r>
      </text>
    </comment>
    <comment ref="W261" authorId="0">
      <text>
        <r>
          <rPr>
            <sz val="10"/>
            <rFont val="Tahoma"/>
            <family val="2"/>
          </rPr>
          <t xml:space="preserve"> 1</t>
        </r>
      </text>
    </comment>
    <comment ref="X261" authorId="0">
      <text>
        <r>
          <rPr>
            <sz val="10"/>
            <rFont val="Tahoma"/>
            <family val="2"/>
          </rPr>
          <t xml:space="preserve"> 1</t>
        </r>
      </text>
    </comment>
    <comment ref="U262" authorId="0">
      <text>
        <r>
          <rPr>
            <sz val="10"/>
            <rFont val="Tahoma"/>
            <family val="2"/>
          </rPr>
          <t>4</t>
        </r>
      </text>
    </comment>
    <comment ref="V262" authorId="0">
      <text>
        <r>
          <rPr>
            <sz val="10"/>
            <rFont val="Tahoma"/>
            <family val="2"/>
          </rPr>
          <t>1</t>
        </r>
      </text>
    </comment>
    <comment ref="X262" authorId="0">
      <text>
        <r>
          <rPr>
            <sz val="10"/>
            <rFont val="Tahoma"/>
            <family val="2"/>
          </rPr>
          <t xml:space="preserve"> 1</t>
        </r>
      </text>
    </comment>
    <comment ref="U263" authorId="0">
      <text>
        <r>
          <rPr>
            <sz val="10"/>
            <rFont val="Tahoma"/>
            <family val="2"/>
          </rPr>
          <t>2</t>
        </r>
      </text>
    </comment>
    <comment ref="W263" authorId="0">
      <text>
        <r>
          <rPr>
            <sz val="10"/>
            <rFont val="Tahoma"/>
            <family val="2"/>
          </rPr>
          <t xml:space="preserve"> 1</t>
        </r>
      </text>
    </comment>
    <comment ref="U264" authorId="0">
      <text>
        <r>
          <rPr>
            <sz val="10"/>
            <rFont val="Tahoma"/>
            <family val="2"/>
          </rPr>
          <t xml:space="preserve"> 2</t>
        </r>
      </text>
    </comment>
    <comment ref="AB264" authorId="0">
      <text>
        <r>
          <rPr>
            <sz val="10"/>
            <rFont val="Tahoma"/>
            <family val="2"/>
          </rPr>
          <t>3</t>
        </r>
      </text>
    </comment>
    <comment ref="U265" authorId="0">
      <text>
        <r>
          <rPr>
            <sz val="10"/>
            <rFont val="Tahoma"/>
            <family val="2"/>
          </rPr>
          <t>3</t>
        </r>
      </text>
    </comment>
    <comment ref="AB265" authorId="0">
      <text>
        <r>
          <rPr>
            <sz val="10"/>
            <rFont val="Tahoma"/>
            <family val="2"/>
          </rPr>
          <t xml:space="preserve"> 1</t>
        </r>
      </text>
    </comment>
    <comment ref="Y266" authorId="0">
      <text>
        <r>
          <rPr>
            <sz val="10"/>
            <rFont val="Tahoma"/>
            <family val="2"/>
          </rPr>
          <t>3</t>
        </r>
      </text>
    </comment>
    <comment ref="Z266" authorId="0">
      <text>
        <r>
          <rPr>
            <sz val="10"/>
            <rFont val="Tahoma"/>
            <family val="2"/>
          </rPr>
          <t>2</t>
        </r>
      </text>
    </comment>
    <comment ref="Y267" authorId="0">
      <text>
        <r>
          <rPr>
            <sz val="10"/>
            <rFont val="Tahoma"/>
            <family val="2"/>
          </rPr>
          <t>4</t>
        </r>
      </text>
    </comment>
    <comment ref="AA267" authorId="0">
      <text>
        <r>
          <rPr>
            <sz val="10"/>
            <rFont val="Tahoma"/>
            <family val="2"/>
          </rPr>
          <t>2</t>
        </r>
      </text>
    </comment>
    <comment ref="X268" authorId="0">
      <text>
        <r>
          <rPr>
            <sz val="10"/>
            <rFont val="Tahoma"/>
            <family val="2"/>
          </rPr>
          <t xml:space="preserve"> 1</t>
        </r>
      </text>
    </comment>
    <comment ref="AB268" authorId="0">
      <text>
        <r>
          <rPr>
            <sz val="10"/>
            <rFont val="Tahoma"/>
            <family val="2"/>
          </rPr>
          <t>4</t>
        </r>
      </text>
    </comment>
    <comment ref="Q309" authorId="0">
      <text>
        <r>
          <rPr>
            <sz val="10"/>
            <rFont val="Tahoma"/>
            <family val="2"/>
          </rPr>
          <t xml:space="preserve"> 2.5</t>
        </r>
      </text>
    </comment>
    <comment ref="U310" authorId="0">
      <text>
        <r>
          <rPr>
            <sz val="10"/>
            <rFont val="Tahoma"/>
            <family val="2"/>
          </rPr>
          <t xml:space="preserve"> 1.5</t>
        </r>
      </text>
    </comment>
    <comment ref="X310" authorId="0">
      <text>
        <r>
          <rPr>
            <sz val="10"/>
            <rFont val="Tahoma"/>
            <family val="2"/>
          </rPr>
          <t xml:space="preserve"> .5</t>
        </r>
      </text>
    </comment>
    <comment ref="U311" authorId="0">
      <text>
        <r>
          <rPr>
            <sz val="10"/>
            <rFont val="Tahoma"/>
            <family val="2"/>
          </rPr>
          <t xml:space="preserve"> 1</t>
        </r>
      </text>
    </comment>
    <comment ref="W311" authorId="0">
      <text>
        <r>
          <rPr>
            <sz val="10"/>
            <rFont val="Tahoma"/>
            <family val="2"/>
          </rPr>
          <t xml:space="preserve"> 1</t>
        </r>
      </text>
    </comment>
    <comment ref="X311" authorId="0">
      <text>
        <r>
          <rPr>
            <sz val="10"/>
            <rFont val="Tahoma"/>
            <family val="2"/>
          </rPr>
          <t xml:space="preserve"> 1</t>
        </r>
      </text>
    </comment>
    <comment ref="Q312" authorId="0">
      <text>
        <r>
          <rPr>
            <sz val="10"/>
            <rFont val="Tahoma"/>
            <family val="2"/>
          </rPr>
          <t xml:space="preserve"> 3</t>
        </r>
      </text>
    </comment>
    <comment ref="T312" authorId="0">
      <text>
        <r>
          <rPr>
            <sz val="10"/>
            <rFont val="Tahoma"/>
            <family val="2"/>
          </rPr>
          <t xml:space="preserve"> 1</t>
        </r>
      </text>
    </comment>
    <comment ref="U313" authorId="0">
      <text>
        <r>
          <rPr>
            <sz val="10"/>
            <rFont val="Tahoma"/>
            <family val="2"/>
          </rPr>
          <t xml:space="preserve"> 3.5</t>
        </r>
      </text>
    </comment>
    <comment ref="U314" authorId="0">
      <text>
        <r>
          <rPr>
            <sz val="10"/>
            <rFont val="Tahoma"/>
            <family val="2"/>
          </rPr>
          <t xml:space="preserve"> 3</t>
        </r>
      </text>
    </comment>
    <comment ref="W314" authorId="0">
      <text>
        <r>
          <rPr>
            <sz val="10"/>
            <rFont val="Tahoma"/>
            <family val="2"/>
          </rPr>
          <t xml:space="preserve"> 1</t>
        </r>
      </text>
    </comment>
    <comment ref="X314" authorId="0">
      <text>
        <r>
          <rPr>
            <sz val="10"/>
            <rFont val="Tahoma"/>
            <family val="2"/>
          </rPr>
          <t xml:space="preserve"> 1</t>
        </r>
      </text>
    </comment>
    <comment ref="U315" authorId="0">
      <text>
        <r>
          <rPr>
            <sz val="10"/>
            <rFont val="Tahoma"/>
            <family val="2"/>
          </rPr>
          <t xml:space="preserve"> 3</t>
        </r>
      </text>
    </comment>
    <comment ref="V315" authorId="0">
      <text>
        <r>
          <rPr>
            <sz val="10"/>
            <rFont val="Tahoma"/>
            <family val="2"/>
          </rPr>
          <t xml:space="preserve"> .5</t>
        </r>
      </text>
    </comment>
    <comment ref="W315" authorId="0">
      <text>
        <r>
          <rPr>
            <sz val="10"/>
            <rFont val="Tahoma"/>
            <family val="2"/>
          </rPr>
          <t xml:space="preserve"> .5</t>
        </r>
      </text>
    </comment>
    <comment ref="Y316" authorId="0">
      <text>
        <r>
          <rPr>
            <sz val="10"/>
            <rFont val="Tahoma"/>
            <family val="2"/>
          </rPr>
          <t xml:space="preserve"> 2</t>
        </r>
      </text>
    </comment>
    <comment ref="AA316" authorId="0">
      <text>
        <r>
          <rPr>
            <sz val="10"/>
            <rFont val="Tahoma"/>
            <family val="2"/>
          </rPr>
          <t xml:space="preserve"> .5</t>
        </r>
      </text>
    </comment>
    <comment ref="AB316" authorId="0">
      <text>
        <r>
          <rPr>
            <sz val="10"/>
            <rFont val="Tahoma"/>
            <family val="2"/>
          </rPr>
          <t xml:space="preserve"> .5</t>
        </r>
      </text>
    </comment>
    <comment ref="Y317" authorId="0">
      <text>
        <r>
          <rPr>
            <sz val="10"/>
            <rFont val="Tahoma"/>
            <family val="2"/>
          </rPr>
          <t xml:space="preserve"> 1</t>
        </r>
      </text>
    </comment>
    <comment ref="AB317" authorId="0">
      <text>
        <r>
          <rPr>
            <sz val="10"/>
            <rFont val="Tahoma"/>
            <family val="2"/>
          </rPr>
          <t xml:space="preserve"> 1</t>
        </r>
      </text>
    </comment>
    <comment ref="Y318" authorId="0">
      <text>
        <r>
          <rPr>
            <sz val="10"/>
            <rFont val="Tahoma"/>
            <family val="2"/>
          </rPr>
          <t xml:space="preserve"> 2.5</t>
        </r>
      </text>
    </comment>
    <comment ref="AB318" authorId="0">
      <text>
        <r>
          <rPr>
            <sz val="10"/>
            <rFont val="Tahoma"/>
            <family val="2"/>
          </rPr>
          <t xml:space="preserve"> 1</t>
        </r>
      </text>
    </comment>
    <comment ref="X319" authorId="0">
      <text>
        <r>
          <rPr>
            <sz val="10"/>
            <rFont val="Tahoma"/>
            <family val="2"/>
          </rPr>
          <t xml:space="preserve"> 1</t>
        </r>
      </text>
    </comment>
    <comment ref="AB319" authorId="0">
      <text>
        <r>
          <rPr>
            <sz val="10"/>
            <rFont val="Tahoma"/>
            <family val="2"/>
          </rPr>
          <t xml:space="preserve"> 2</t>
        </r>
      </text>
    </comment>
    <comment ref="Q360" authorId="0">
      <text>
        <r>
          <rPr>
            <sz val="10"/>
            <rFont val="Tahoma"/>
            <family val="2"/>
          </rPr>
          <t xml:space="preserve"> 2.5</t>
        </r>
      </text>
    </comment>
    <comment ref="T360" authorId="0">
      <text>
        <r>
          <rPr>
            <sz val="10"/>
            <rFont val="Tahoma"/>
            <family val="2"/>
          </rPr>
          <t xml:space="preserve"> 1</t>
        </r>
      </text>
    </comment>
    <comment ref="U361" authorId="0">
      <text>
        <r>
          <rPr>
            <sz val="10"/>
            <rFont val="Tahoma"/>
            <family val="2"/>
          </rPr>
          <t xml:space="preserve"> 3</t>
        </r>
      </text>
    </comment>
    <comment ref="X361" authorId="0">
      <text>
        <r>
          <rPr>
            <sz val="10"/>
            <rFont val="Tahoma"/>
            <family val="2"/>
          </rPr>
          <t xml:space="preserve"> 1</t>
        </r>
      </text>
    </comment>
    <comment ref="U362" authorId="0">
      <text>
        <r>
          <rPr>
            <sz val="10"/>
            <rFont val="Tahoma"/>
            <family val="2"/>
          </rPr>
          <t xml:space="preserve"> 1</t>
        </r>
      </text>
    </comment>
    <comment ref="W362" authorId="0">
      <text>
        <r>
          <rPr>
            <sz val="10"/>
            <rFont val="Tahoma"/>
            <family val="2"/>
          </rPr>
          <t xml:space="preserve"> 1</t>
        </r>
      </text>
    </comment>
    <comment ref="Q363" authorId="0">
      <text>
        <r>
          <rPr>
            <sz val="10"/>
            <rFont val="Tahoma"/>
            <family val="2"/>
          </rPr>
          <t xml:space="preserve"> 2</t>
        </r>
      </text>
    </comment>
    <comment ref="T363" authorId="0">
      <text>
        <r>
          <rPr>
            <sz val="10"/>
            <rFont val="Tahoma"/>
            <family val="2"/>
          </rPr>
          <t xml:space="preserve"> 1</t>
        </r>
      </text>
    </comment>
    <comment ref="U364" authorId="0">
      <text>
        <r>
          <rPr>
            <sz val="10"/>
            <rFont val="Tahoma"/>
            <family val="2"/>
          </rPr>
          <t xml:space="preserve"> 2.5</t>
        </r>
      </text>
    </comment>
    <comment ref="V364" authorId="0">
      <text>
        <r>
          <rPr>
            <sz val="10"/>
            <rFont val="Tahoma"/>
            <family val="2"/>
          </rPr>
          <t xml:space="preserve"> 1</t>
        </r>
      </text>
    </comment>
    <comment ref="U365" authorId="0">
      <text>
        <r>
          <rPr>
            <sz val="10"/>
            <rFont val="Tahoma"/>
            <family val="2"/>
          </rPr>
          <t xml:space="preserve"> 1</t>
        </r>
      </text>
    </comment>
    <comment ref="W365" authorId="0">
      <text>
        <r>
          <rPr>
            <sz val="10"/>
            <rFont val="Tahoma"/>
            <family val="2"/>
          </rPr>
          <t xml:space="preserve"> 1</t>
        </r>
      </text>
    </comment>
    <comment ref="U366" authorId="0">
      <text>
        <r>
          <rPr>
            <sz val="10"/>
            <rFont val="Tahoma"/>
            <family val="2"/>
          </rPr>
          <t xml:space="preserve"> 2.5</t>
        </r>
      </text>
    </comment>
    <comment ref="X366" authorId="0">
      <text>
        <r>
          <rPr>
            <sz val="10"/>
            <rFont val="Tahoma"/>
            <family val="2"/>
          </rPr>
          <t xml:space="preserve"> 1</t>
        </r>
      </text>
    </comment>
    <comment ref="Y367" authorId="0">
      <text>
        <r>
          <rPr>
            <sz val="10"/>
            <rFont val="Tahoma"/>
            <family val="2"/>
          </rPr>
          <t xml:space="preserve"> 3</t>
        </r>
      </text>
    </comment>
    <comment ref="AB367" authorId="0">
      <text>
        <r>
          <rPr>
            <sz val="10"/>
            <rFont val="Tahoma"/>
            <family val="2"/>
          </rPr>
          <t xml:space="preserve"> 1</t>
        </r>
      </text>
    </comment>
    <comment ref="Y368" authorId="0">
      <text>
        <r>
          <rPr>
            <sz val="10"/>
            <rFont val="Tahoma"/>
            <family val="2"/>
          </rPr>
          <t xml:space="preserve"> 1.5</t>
        </r>
      </text>
    </comment>
    <comment ref="Z368" authorId="0">
      <text>
        <r>
          <rPr>
            <sz val="10"/>
            <rFont val="Tahoma"/>
            <family val="2"/>
          </rPr>
          <t xml:space="preserve"> 1</t>
        </r>
      </text>
    </comment>
    <comment ref="U369" authorId="0">
      <text>
        <r>
          <rPr>
            <sz val="10"/>
            <rFont val="Tahoma"/>
            <family val="2"/>
          </rPr>
          <t xml:space="preserve"> 1.5</t>
        </r>
      </text>
    </comment>
    <comment ref="X369" authorId="0">
      <text>
        <r>
          <rPr>
            <sz val="10"/>
            <rFont val="Tahoma"/>
            <family val="2"/>
          </rPr>
          <t xml:space="preserve"> 1</t>
        </r>
      </text>
    </comment>
    <comment ref="Y370" authorId="0">
      <text>
        <r>
          <rPr>
            <sz val="10"/>
            <rFont val="Tahoma"/>
            <family val="2"/>
          </rPr>
          <t xml:space="preserve"> 1</t>
        </r>
      </text>
    </comment>
    <comment ref="Z370" authorId="0">
      <text>
        <r>
          <rPr>
            <sz val="10"/>
            <rFont val="Tahoma"/>
            <family val="2"/>
          </rPr>
          <t xml:space="preserve"> 1</t>
        </r>
      </text>
    </comment>
    <comment ref="X371" authorId="0">
      <text>
        <r>
          <rPr>
            <sz val="10"/>
            <rFont val="Tahoma"/>
            <family val="2"/>
          </rPr>
          <t xml:space="preserve"> 1</t>
        </r>
      </text>
    </comment>
    <comment ref="AB371" authorId="0">
      <text>
        <r>
          <rPr>
            <sz val="10"/>
            <rFont val="Tahoma"/>
            <family val="2"/>
          </rPr>
          <t xml:space="preserve"> 2</t>
        </r>
      </text>
    </comment>
  </commentList>
</comments>
</file>

<file path=xl/comments2.xml><?xml version="1.0" encoding="utf-8"?>
<comments xmlns="http://schemas.openxmlformats.org/spreadsheetml/2006/main">
  <authors>
    <author>darek</author>
  </authors>
  <commentList>
    <comment ref="C59" authorId="0">
      <text>
        <r>
          <rPr>
            <sz val="10"/>
            <rFont val="Tahoma"/>
            <family val="2"/>
          </rPr>
          <t xml:space="preserve"> 2</t>
        </r>
      </text>
    </comment>
    <comment ref="D59" authorId="0">
      <text>
        <r>
          <rPr>
            <sz val="10"/>
            <rFont val="Tahoma"/>
            <family val="2"/>
          </rPr>
          <t>1</t>
        </r>
      </text>
    </comment>
    <comment ref="C60" authorId="0">
      <text>
        <r>
          <rPr>
            <sz val="10"/>
            <rFont val="Tahoma"/>
            <family val="2"/>
          </rPr>
          <t>4</t>
        </r>
      </text>
    </comment>
    <comment ref="D60" authorId="0">
      <text>
        <r>
          <rPr>
            <sz val="10"/>
            <rFont val="Tahoma"/>
            <family val="2"/>
          </rPr>
          <t xml:space="preserve"> 1</t>
        </r>
      </text>
    </comment>
    <comment ref="F64" authorId="0">
      <text>
        <r>
          <rPr>
            <sz val="10"/>
            <rFont val="Tahoma"/>
            <family val="2"/>
          </rPr>
          <t xml:space="preserve"> 2</t>
        </r>
      </text>
    </comment>
    <comment ref="C65" authorId="0">
      <text>
        <r>
          <rPr>
            <sz val="10"/>
            <rFont val="Tahoma"/>
            <family val="2"/>
          </rPr>
          <t xml:space="preserve"> 2</t>
        </r>
      </text>
    </comment>
    <comment ref="D65" authorId="0">
      <text>
        <r>
          <rPr>
            <sz val="10"/>
            <rFont val="Tahoma"/>
            <family val="2"/>
          </rPr>
          <t>1</t>
        </r>
      </text>
    </comment>
    <comment ref="C66" authorId="0">
      <text>
        <r>
          <rPr>
            <sz val="10"/>
            <rFont val="Tahoma"/>
            <family val="2"/>
          </rPr>
          <t>2</t>
        </r>
      </text>
    </comment>
    <comment ref="D66" authorId="0">
      <text>
        <r>
          <rPr>
            <sz val="10"/>
            <rFont val="Tahoma"/>
            <family val="2"/>
          </rPr>
          <t>1</t>
        </r>
      </text>
    </comment>
    <comment ref="C67" authorId="0">
      <text>
        <r>
          <rPr>
            <sz val="10"/>
            <rFont val="Tahoma"/>
            <family val="2"/>
          </rPr>
          <t>3</t>
        </r>
      </text>
    </comment>
    <comment ref="E67" authorId="0">
      <text>
        <r>
          <rPr>
            <sz val="10"/>
            <rFont val="Tahoma"/>
            <family val="2"/>
          </rPr>
          <t xml:space="preserve"> 1</t>
        </r>
      </text>
    </comment>
    <comment ref="F67" authorId="0">
      <text>
        <r>
          <rPr>
            <sz val="10"/>
            <rFont val="Tahoma"/>
            <family val="2"/>
          </rPr>
          <t>1</t>
        </r>
      </text>
    </comment>
    <comment ref="C68" authorId="0">
      <text>
        <r>
          <rPr>
            <sz val="10"/>
            <rFont val="Tahoma"/>
            <family val="2"/>
          </rPr>
          <t>3</t>
        </r>
      </text>
    </comment>
    <comment ref="E68" authorId="0">
      <text>
        <r>
          <rPr>
            <sz val="10"/>
            <rFont val="Tahoma"/>
            <family val="2"/>
          </rPr>
          <t>1</t>
        </r>
      </text>
    </comment>
    <comment ref="F68" authorId="0">
      <text>
        <r>
          <rPr>
            <sz val="10"/>
            <rFont val="Tahoma"/>
            <family val="2"/>
          </rPr>
          <t>1</t>
        </r>
      </text>
    </comment>
    <comment ref="C69" authorId="0">
      <text>
        <r>
          <rPr>
            <sz val="10"/>
            <rFont val="Tahoma"/>
            <family val="2"/>
          </rPr>
          <t>4</t>
        </r>
      </text>
    </comment>
    <comment ref="F70" authorId="0">
      <text>
        <r>
          <rPr>
            <sz val="10"/>
            <rFont val="Tahoma"/>
            <family val="2"/>
          </rPr>
          <t xml:space="preserve"> 1</t>
        </r>
      </text>
    </comment>
    <comment ref="C74" authorId="0">
      <text>
        <r>
          <rPr>
            <sz val="10"/>
            <rFont val="Tahoma"/>
            <family val="2"/>
          </rPr>
          <t>2</t>
        </r>
      </text>
    </comment>
    <comment ref="E74" authorId="0">
      <text>
        <r>
          <rPr>
            <sz val="10"/>
            <rFont val="Tahoma"/>
            <family val="2"/>
          </rPr>
          <t>2</t>
        </r>
      </text>
    </comment>
    <comment ref="F74" authorId="0">
      <text>
        <r>
          <rPr>
            <sz val="10"/>
            <rFont val="Tahoma"/>
            <family val="2"/>
          </rPr>
          <t>2</t>
        </r>
      </text>
    </comment>
    <comment ref="C75" authorId="0">
      <text>
        <r>
          <rPr>
            <sz val="10"/>
            <rFont val="Tahoma"/>
            <family val="2"/>
          </rPr>
          <t>2</t>
        </r>
      </text>
    </comment>
    <comment ref="D75" authorId="0">
      <text>
        <r>
          <rPr>
            <sz val="10"/>
            <rFont val="Tahoma"/>
            <family val="2"/>
          </rPr>
          <t>2</t>
        </r>
      </text>
    </comment>
    <comment ref="F75" authorId="0">
      <text>
        <r>
          <rPr>
            <sz val="10"/>
            <rFont val="Tahoma"/>
            <family val="2"/>
          </rPr>
          <t>1</t>
        </r>
      </text>
    </comment>
    <comment ref="E76" authorId="0">
      <text>
        <r>
          <rPr>
            <sz val="10"/>
            <rFont val="Tahoma"/>
            <family val="2"/>
          </rPr>
          <t xml:space="preserve"> 1</t>
        </r>
      </text>
    </comment>
    <comment ref="F76" authorId="0">
      <text>
        <r>
          <rPr>
            <sz val="10"/>
            <rFont val="Tahoma"/>
            <family val="2"/>
          </rPr>
          <t>1</t>
        </r>
      </text>
    </comment>
    <comment ref="C77" authorId="0">
      <text>
        <r>
          <rPr>
            <sz val="10"/>
            <rFont val="Tahoma"/>
            <family val="2"/>
          </rPr>
          <t>3</t>
        </r>
      </text>
    </comment>
    <comment ref="E77" authorId="0">
      <text>
        <r>
          <rPr>
            <sz val="10"/>
            <rFont val="Tahoma"/>
            <family val="2"/>
          </rPr>
          <t>2</t>
        </r>
      </text>
    </comment>
    <comment ref="F78" authorId="0">
      <text>
        <r>
          <rPr>
            <sz val="10"/>
            <rFont val="Tahoma"/>
            <family val="2"/>
          </rPr>
          <t>4</t>
        </r>
      </text>
    </comment>
    <comment ref="C118" authorId="0">
      <text>
        <r>
          <rPr>
            <sz val="10"/>
            <rFont val="Tahoma"/>
            <family val="2"/>
          </rPr>
          <t xml:space="preserve"> 2.5</t>
        </r>
      </text>
    </comment>
    <comment ref="C119" authorId="0">
      <text>
        <r>
          <rPr>
            <sz val="10"/>
            <rFont val="Tahoma"/>
            <family val="2"/>
          </rPr>
          <t xml:space="preserve"> 3</t>
        </r>
      </text>
    </comment>
    <comment ref="F119" authorId="0">
      <text>
        <r>
          <rPr>
            <sz val="10"/>
            <rFont val="Tahoma"/>
            <family val="2"/>
          </rPr>
          <t xml:space="preserve"> 1</t>
        </r>
      </text>
    </comment>
    <comment ref="C123" authorId="0">
      <text>
        <r>
          <rPr>
            <sz val="10"/>
            <rFont val="Tahoma"/>
            <family val="2"/>
          </rPr>
          <t xml:space="preserve"> 1.5</t>
        </r>
      </text>
    </comment>
    <comment ref="F123" authorId="0">
      <text>
        <r>
          <rPr>
            <sz val="10"/>
            <rFont val="Tahoma"/>
            <family val="2"/>
          </rPr>
          <t xml:space="preserve"> .5</t>
        </r>
      </text>
    </comment>
    <comment ref="C124" authorId="0">
      <text>
        <r>
          <rPr>
            <sz val="10"/>
            <rFont val="Tahoma"/>
            <family val="2"/>
          </rPr>
          <t xml:space="preserve"> 1</t>
        </r>
      </text>
    </comment>
    <comment ref="E124" authorId="0">
      <text>
        <r>
          <rPr>
            <sz val="10"/>
            <rFont val="Tahoma"/>
            <family val="2"/>
          </rPr>
          <t xml:space="preserve"> 1</t>
        </r>
      </text>
    </comment>
    <comment ref="F124" authorId="0">
      <text>
        <r>
          <rPr>
            <sz val="10"/>
            <rFont val="Tahoma"/>
            <family val="2"/>
          </rPr>
          <t xml:space="preserve"> 1</t>
        </r>
      </text>
    </comment>
    <comment ref="C125" authorId="0">
      <text>
        <r>
          <rPr>
            <sz val="10"/>
            <rFont val="Tahoma"/>
            <family val="2"/>
          </rPr>
          <t xml:space="preserve"> 3.5</t>
        </r>
      </text>
    </comment>
    <comment ref="C126" authorId="0">
      <text>
        <r>
          <rPr>
            <sz val="10"/>
            <rFont val="Tahoma"/>
            <family val="2"/>
          </rPr>
          <t xml:space="preserve"> 3</t>
        </r>
      </text>
    </comment>
    <comment ref="E126" authorId="0">
      <text>
        <r>
          <rPr>
            <sz val="10"/>
            <rFont val="Tahoma"/>
            <family val="2"/>
          </rPr>
          <t xml:space="preserve"> 1</t>
        </r>
      </text>
    </comment>
    <comment ref="F126" authorId="0">
      <text>
        <r>
          <rPr>
            <sz val="10"/>
            <rFont val="Tahoma"/>
            <family val="2"/>
          </rPr>
          <t xml:space="preserve"> 1</t>
        </r>
      </text>
    </comment>
    <comment ref="C127" authorId="0">
      <text>
        <r>
          <rPr>
            <sz val="10"/>
            <rFont val="Tahoma"/>
            <family val="2"/>
          </rPr>
          <t xml:space="preserve"> 3</t>
        </r>
      </text>
    </comment>
    <comment ref="D127" authorId="0">
      <text>
        <r>
          <rPr>
            <sz val="10"/>
            <rFont val="Tahoma"/>
            <family val="2"/>
          </rPr>
          <t xml:space="preserve"> .5</t>
        </r>
      </text>
    </comment>
    <comment ref="E127" authorId="0">
      <text>
        <r>
          <rPr>
            <sz val="10"/>
            <rFont val="Tahoma"/>
            <family val="2"/>
          </rPr>
          <t xml:space="preserve"> .5</t>
        </r>
      </text>
    </comment>
    <comment ref="F128" authorId="0">
      <text>
        <r>
          <rPr>
            <sz val="10"/>
            <rFont val="Tahoma"/>
            <family val="2"/>
          </rPr>
          <t xml:space="preserve"> 1</t>
        </r>
      </text>
    </comment>
    <comment ref="C132" authorId="0">
      <text>
        <r>
          <rPr>
            <sz val="10"/>
            <rFont val="Tahoma"/>
            <family val="2"/>
          </rPr>
          <t xml:space="preserve"> 2</t>
        </r>
      </text>
    </comment>
    <comment ref="E132" authorId="0">
      <text>
        <r>
          <rPr>
            <sz val="10"/>
            <rFont val="Tahoma"/>
            <family val="2"/>
          </rPr>
          <t xml:space="preserve"> .5</t>
        </r>
      </text>
    </comment>
    <comment ref="F132" authorId="0">
      <text>
        <r>
          <rPr>
            <sz val="10"/>
            <rFont val="Tahoma"/>
            <family val="2"/>
          </rPr>
          <t xml:space="preserve"> .5</t>
        </r>
      </text>
    </comment>
    <comment ref="C133" authorId="0">
      <text>
        <r>
          <rPr>
            <sz val="10"/>
            <rFont val="Tahoma"/>
            <family val="2"/>
          </rPr>
          <t xml:space="preserve"> 1</t>
        </r>
      </text>
    </comment>
    <comment ref="F133" authorId="0">
      <text>
        <r>
          <rPr>
            <sz val="10"/>
            <rFont val="Tahoma"/>
            <family val="2"/>
          </rPr>
          <t xml:space="preserve"> 1</t>
        </r>
      </text>
    </comment>
    <comment ref="C134" authorId="0">
      <text>
        <r>
          <rPr>
            <sz val="10"/>
            <rFont val="Tahoma"/>
            <family val="2"/>
          </rPr>
          <t xml:space="preserve"> 2.5</t>
        </r>
      </text>
    </comment>
    <comment ref="F134" authorId="0">
      <text>
        <r>
          <rPr>
            <sz val="10"/>
            <rFont val="Tahoma"/>
            <family val="2"/>
          </rPr>
          <t xml:space="preserve"> 1</t>
        </r>
      </text>
    </comment>
    <comment ref="F135" authorId="0">
      <text>
        <r>
          <rPr>
            <sz val="10"/>
            <rFont val="Tahoma"/>
            <family val="2"/>
          </rPr>
          <t xml:space="preserve"> 2</t>
        </r>
      </text>
    </comment>
    <comment ref="C145" authorId="0">
      <text>
        <r>
          <rPr>
            <sz val="10"/>
            <rFont val="Tahoma"/>
            <family val="2"/>
          </rPr>
          <t xml:space="preserve"> 2.5</t>
        </r>
      </text>
    </comment>
    <comment ref="F145" authorId="0">
      <text>
        <r>
          <rPr>
            <sz val="10"/>
            <rFont val="Tahoma"/>
            <family val="2"/>
          </rPr>
          <t xml:space="preserve"> 1</t>
        </r>
      </text>
    </comment>
    <comment ref="C146" authorId="0">
      <text>
        <r>
          <rPr>
            <sz val="10"/>
            <rFont val="Tahoma"/>
            <family val="2"/>
          </rPr>
          <t xml:space="preserve"> 2</t>
        </r>
      </text>
    </comment>
    <comment ref="F146" authorId="0">
      <text>
        <r>
          <rPr>
            <sz val="10"/>
            <rFont val="Tahoma"/>
            <family val="2"/>
          </rPr>
          <t xml:space="preserve"> 1</t>
        </r>
      </text>
    </comment>
    <comment ref="C150" authorId="0">
      <text>
        <r>
          <rPr>
            <sz val="10"/>
            <rFont val="Tahoma"/>
            <family val="2"/>
          </rPr>
          <t xml:space="preserve"> 3</t>
        </r>
      </text>
    </comment>
    <comment ref="F150" authorId="0">
      <text>
        <r>
          <rPr>
            <sz val="10"/>
            <rFont val="Tahoma"/>
            <family val="2"/>
          </rPr>
          <t xml:space="preserve"> 1</t>
        </r>
      </text>
    </comment>
    <comment ref="C151" authorId="0">
      <text>
        <r>
          <rPr>
            <sz val="10"/>
            <rFont val="Tahoma"/>
            <family val="2"/>
          </rPr>
          <t xml:space="preserve"> 1</t>
        </r>
      </text>
    </comment>
    <comment ref="E151" authorId="0">
      <text>
        <r>
          <rPr>
            <sz val="10"/>
            <rFont val="Tahoma"/>
            <family val="2"/>
          </rPr>
          <t xml:space="preserve"> 1</t>
        </r>
      </text>
    </comment>
    <comment ref="C152" authorId="0">
      <text>
        <r>
          <rPr>
            <sz val="10"/>
            <rFont val="Tahoma"/>
            <family val="2"/>
          </rPr>
          <t xml:space="preserve"> 2.5</t>
        </r>
      </text>
    </comment>
    <comment ref="D152" authorId="0">
      <text>
        <r>
          <rPr>
            <sz val="10"/>
            <rFont val="Tahoma"/>
            <family val="2"/>
          </rPr>
          <t xml:space="preserve"> 1</t>
        </r>
      </text>
    </comment>
    <comment ref="C153" authorId="0">
      <text>
        <r>
          <rPr>
            <sz val="10"/>
            <rFont val="Tahoma"/>
            <family val="2"/>
          </rPr>
          <t xml:space="preserve"> 1</t>
        </r>
      </text>
    </comment>
    <comment ref="E153" authorId="0">
      <text>
        <r>
          <rPr>
            <sz val="10"/>
            <rFont val="Tahoma"/>
            <family val="2"/>
          </rPr>
          <t xml:space="preserve"> 1</t>
        </r>
      </text>
    </comment>
    <comment ref="C154" authorId="0">
      <text>
        <r>
          <rPr>
            <sz val="10"/>
            <rFont val="Tahoma"/>
            <family val="2"/>
          </rPr>
          <t xml:space="preserve"> 2.5</t>
        </r>
      </text>
    </comment>
    <comment ref="F154" authorId="0">
      <text>
        <r>
          <rPr>
            <sz val="10"/>
            <rFont val="Tahoma"/>
            <family val="2"/>
          </rPr>
          <t xml:space="preserve"> 1</t>
        </r>
      </text>
    </comment>
    <comment ref="C155" authorId="0">
      <text>
        <r>
          <rPr>
            <sz val="10"/>
            <rFont val="Tahoma"/>
            <family val="2"/>
          </rPr>
          <t xml:space="preserve"> 1.5</t>
        </r>
      </text>
    </comment>
    <comment ref="F155" authorId="0">
      <text>
        <r>
          <rPr>
            <sz val="10"/>
            <rFont val="Tahoma"/>
            <family val="2"/>
          </rPr>
          <t xml:space="preserve"> 1</t>
        </r>
      </text>
    </comment>
    <comment ref="F156" authorId="0">
      <text>
        <r>
          <rPr>
            <sz val="10"/>
            <rFont val="Tahoma"/>
            <family val="2"/>
          </rPr>
          <t xml:space="preserve"> 1</t>
        </r>
      </text>
    </comment>
    <comment ref="C160" authorId="0">
      <text>
        <r>
          <rPr>
            <sz val="10"/>
            <rFont val="Tahoma"/>
            <family val="2"/>
          </rPr>
          <t xml:space="preserve"> 3</t>
        </r>
      </text>
    </comment>
    <comment ref="F160" authorId="0">
      <text>
        <r>
          <rPr>
            <sz val="10"/>
            <rFont val="Tahoma"/>
            <family val="2"/>
          </rPr>
          <t xml:space="preserve"> 1</t>
        </r>
      </text>
    </comment>
    <comment ref="C161" authorId="0">
      <text>
        <r>
          <rPr>
            <sz val="10"/>
            <rFont val="Tahoma"/>
            <family val="2"/>
          </rPr>
          <t xml:space="preserve"> 1.5</t>
        </r>
      </text>
    </comment>
    <comment ref="D161" authorId="0">
      <text>
        <r>
          <rPr>
            <sz val="10"/>
            <rFont val="Tahoma"/>
            <family val="2"/>
          </rPr>
          <t xml:space="preserve"> 1</t>
        </r>
      </text>
    </comment>
    <comment ref="C162" authorId="0">
      <text>
        <r>
          <rPr>
            <sz val="10"/>
            <rFont val="Tahoma"/>
            <family val="2"/>
          </rPr>
          <t xml:space="preserve"> 1</t>
        </r>
      </text>
    </comment>
    <comment ref="D162" authorId="0">
      <text>
        <r>
          <rPr>
            <sz val="10"/>
            <rFont val="Tahoma"/>
            <family val="2"/>
          </rPr>
          <t xml:space="preserve"> 1</t>
        </r>
      </text>
    </comment>
    <comment ref="F163" authorId="0">
      <text>
        <r>
          <rPr>
            <sz val="10"/>
            <rFont val="Tahoma"/>
            <family val="2"/>
          </rPr>
          <t xml:space="preserve"> 2</t>
        </r>
      </text>
    </comment>
  </commentList>
</comments>
</file>

<file path=xl/sharedStrings.xml><?xml version="1.0" encoding="utf-8"?>
<sst xmlns="http://schemas.openxmlformats.org/spreadsheetml/2006/main" count="1460" uniqueCount="209">
  <si>
    <t>ZATWIERDZAM</t>
  </si>
  <si>
    <t>KIERUNEK:</t>
  </si>
  <si>
    <t>PROREKTOR</t>
  </si>
  <si>
    <t>SPECJALNOŚĆ:</t>
  </si>
  <si>
    <t>ds. Dydaktycznych  i  Studenckich</t>
  </si>
  <si>
    <t>NAZWA PRZEDMIOTU</t>
  </si>
  <si>
    <t>Liczba</t>
  </si>
  <si>
    <t>GODZINY</t>
  </si>
  <si>
    <t>Razem</t>
  </si>
  <si>
    <t>w tym</t>
  </si>
  <si>
    <t>egza-mi-nów</t>
  </si>
  <si>
    <t>zali-czeń</t>
  </si>
  <si>
    <t>W</t>
  </si>
  <si>
    <t>Ć</t>
  </si>
  <si>
    <t>L</t>
  </si>
  <si>
    <t>A.</t>
  </si>
  <si>
    <t>1.</t>
  </si>
  <si>
    <t>2.</t>
  </si>
  <si>
    <t>3.</t>
  </si>
  <si>
    <t>4.</t>
  </si>
  <si>
    <t>5.</t>
  </si>
  <si>
    <t xml:space="preserve">RAZEM     </t>
  </si>
  <si>
    <t xml:space="preserve">Liczba:  </t>
  </si>
  <si>
    <t>egzaminów</t>
  </si>
  <si>
    <t>zaliczeń</t>
  </si>
  <si>
    <t>Uwagi:</t>
  </si>
  <si>
    <t>Legenda:</t>
  </si>
  <si>
    <t>S</t>
  </si>
  <si>
    <t>-</t>
  </si>
  <si>
    <t>egzamin</t>
  </si>
  <si>
    <t>ARKUSZ 1</t>
  </si>
  <si>
    <t>B.</t>
  </si>
  <si>
    <t>6.</t>
  </si>
  <si>
    <t>7.</t>
  </si>
  <si>
    <t>8.</t>
  </si>
  <si>
    <t>9.</t>
  </si>
  <si>
    <t>10.</t>
  </si>
  <si>
    <t>ARKUSZ 2</t>
  </si>
  <si>
    <t>ARKUSZ 3</t>
  </si>
  <si>
    <t>ARKUSZ 4</t>
  </si>
  <si>
    <t>P / S</t>
  </si>
  <si>
    <t>PRZEDMIOTY SPECJALNOŚCIOWE</t>
  </si>
  <si>
    <t xml:space="preserve">IM. J. i J. ŚNIADECKICH </t>
  </si>
  <si>
    <t>w BYDGOSZCZY</t>
  </si>
  <si>
    <t>pkt. ECTS</t>
  </si>
  <si>
    <t>SUMA</t>
  </si>
  <si>
    <t>Wydział:</t>
  </si>
  <si>
    <t>Kierunek:</t>
  </si>
  <si>
    <t>Specjalność:</t>
  </si>
  <si>
    <t>Forma studiów:</t>
  </si>
  <si>
    <t>Bydgoszcz dn. …………………..........…..</t>
  </si>
  <si>
    <t>Pozycja                planu</t>
  </si>
  <si>
    <t>ROZKŁAD ZAJĘĆ W SEMESTRZE</t>
  </si>
  <si>
    <t>sem. I</t>
  </si>
  <si>
    <t>sem. II</t>
  </si>
  <si>
    <t>sem. III</t>
  </si>
  <si>
    <t>sem. IV</t>
  </si>
  <si>
    <t>P</t>
  </si>
  <si>
    <t>PRZEDMIOTY KSZTAŁCENIA OGÓLNEGO</t>
  </si>
  <si>
    <t>PODSUMOWANIE ARKUSZA 1</t>
  </si>
  <si>
    <t>- wykład</t>
  </si>
  <si>
    <t>- ćwiczenia audytoryjne</t>
  </si>
  <si>
    <t>- ćwiczenia laboratoryjne, lektorat języków obcych</t>
  </si>
  <si>
    <t>- ćwiczenia projektowe</t>
  </si>
  <si>
    <t>- seminarium</t>
  </si>
  <si>
    <t>T</t>
  </si>
  <si>
    <t>- zajęcia terenowe</t>
  </si>
  <si>
    <t>PRZEDMIOTY PODSTAWOWE</t>
  </si>
  <si>
    <t>PRZEDMIOTY KIERUNKOWE</t>
  </si>
  <si>
    <t>PODSUMOWANIE ARKUSZA 1+2</t>
  </si>
  <si>
    <t>PODSUMOWANIE ARKUSZA 1+2+3</t>
  </si>
  <si>
    <t>UNIWERSYTET TECHNOLOGICZNO - PRZYRODNICZY</t>
  </si>
  <si>
    <t>FORMA STUDIÓW:</t>
  </si>
  <si>
    <t>POZIOM STUDIÓW:</t>
  </si>
  <si>
    <t>Poziom studiów:</t>
  </si>
  <si>
    <t xml:space="preserve">Obowiązuje od roku akademickiego: </t>
  </si>
  <si>
    <t>Załącznik nr 1</t>
  </si>
  <si>
    <t>WYDZIAŁ MECHANICZNY</t>
  </si>
  <si>
    <t>MECHANIKA I BUDOWA MASZYN</t>
  </si>
  <si>
    <t>Studentów obowiązuje uczestnictwo na wszystkich rodzajach zajęć dydaktycznych objętych planem.</t>
  </si>
  <si>
    <t>Studentów obowiązuje napisanie i obrona pracy dyplomowej oraz zdanie egzaminu dyplomowego.</t>
  </si>
  <si>
    <t>DRUGIEGO STOPNIA</t>
  </si>
  <si>
    <t>Organizacja i zarządzanie</t>
  </si>
  <si>
    <t>11.</t>
  </si>
  <si>
    <t>CAD</t>
  </si>
  <si>
    <t>Techniki wytwarzania</t>
  </si>
  <si>
    <t>Wybrane zagadnienia z eksploatacji maszyn</t>
  </si>
  <si>
    <t>Seminarium dyplomowe</t>
  </si>
  <si>
    <t>ARKUSZ 5</t>
  </si>
  <si>
    <t>ARKUSZ 6</t>
  </si>
  <si>
    <t>ARKUSZ 7</t>
  </si>
  <si>
    <t>MECHANICZNY</t>
  </si>
  <si>
    <t>2008/2009</t>
  </si>
  <si>
    <t>Mechanika analityczna</t>
  </si>
  <si>
    <t>12.</t>
  </si>
  <si>
    <t>NIESTACJONARNE</t>
  </si>
  <si>
    <t>Liczba godzin w semestrze</t>
  </si>
  <si>
    <t>Metody numeryczne w mechanice</t>
  </si>
  <si>
    <t>Materiały konstrukcyjne w budowie maszyn</t>
  </si>
  <si>
    <t>Programowanie maszyn technologicznych</t>
  </si>
  <si>
    <t>Podstawy konstrukcji maszyn</t>
  </si>
  <si>
    <t>Wybrane zagadnienia z hydrauliki i pneumatyki</t>
  </si>
  <si>
    <t>Wybrane zagadnienia z podstaw konstrukcji maszyn technologicznych</t>
  </si>
  <si>
    <t>Podstawy eksploatacji maszyn</t>
  </si>
  <si>
    <t>Zagadnienia technologii i organizacji remontów maszyn</t>
  </si>
  <si>
    <t>Techniki wytwarzania - komputerowe wspomaganie</t>
  </si>
  <si>
    <t>Wybrane zagadnienia jakości</t>
  </si>
  <si>
    <t>Optymalizacja procesów technologicznych</t>
  </si>
  <si>
    <t>Automatyzacja procesów technologicznych</t>
  </si>
  <si>
    <t>Technologia montażu</t>
  </si>
  <si>
    <t>1. TECHNOLOGIA MASZYN</t>
  </si>
  <si>
    <t>2. MASZYNY I URZĄDZENIA ROLNICZE</t>
  </si>
  <si>
    <t>Napęd i sterowanie hydrauliczne i pneumatyczne w maszynach rolniczych</t>
  </si>
  <si>
    <t>Podstawy konstrukcji maszyn rolniczych</t>
  </si>
  <si>
    <t>Wybrane zagadnienia z eksploatacji maszyn i urządzeń rolniczych</t>
  </si>
  <si>
    <t>Automatyzacja procesów technologicznych w rolnictwie</t>
  </si>
  <si>
    <t>Maszyny rolnicze</t>
  </si>
  <si>
    <t>Urządzenia techniczne w rolnictwie</t>
  </si>
  <si>
    <t>Transport rolniczy</t>
  </si>
  <si>
    <t>Optymalizacja procesów technicznych w rolnictwie</t>
  </si>
  <si>
    <t>Technologia odnowy maszyn i pojazdów rolniczych</t>
  </si>
  <si>
    <t>Diagnostyka techniczna</t>
  </si>
  <si>
    <t>3. MASZYNY I URZĄDZENIA PRZEMYSŁU CHEMICZNEGO I SPOŻYWCZEGO</t>
  </si>
  <si>
    <t>Napęd i sterowanie hydrauliczne i pneumatyczne w maszynach chemicznych i spożywczych</t>
  </si>
  <si>
    <t>Podstawy konstrukcji maszyn chemicznych i spożywczych</t>
  </si>
  <si>
    <t>Maszyny i urządzenia przemysłu chemicznego i spożywczego</t>
  </si>
  <si>
    <t>Pompy i wentylatory w przemyśle chemicznym i spożywczym</t>
  </si>
  <si>
    <t>Procesy technologiczne w przemyśle chemicznym i spożywczym</t>
  </si>
  <si>
    <t>Systemy techniczne przemysłu chemicznego i spożywczego</t>
  </si>
  <si>
    <t>Badania maszyn w przemyśle chemicznym i spożywczym</t>
  </si>
  <si>
    <t>Komputerowe wspomaganie budowy i eksploatacji MiUPChiS</t>
  </si>
  <si>
    <t>4. OBRABIARKI I URZĄDZENIA TECHNOLOGICZNE</t>
  </si>
  <si>
    <t>Tribologia</t>
  </si>
  <si>
    <t>Podstawy konstrukcji maszyn - zagadnienia nauki konstrukcji</t>
  </si>
  <si>
    <t>Elastyczne systemy produkcyjne i roboty przemysłowe</t>
  </si>
  <si>
    <t>Techniki wytwarzania - obrabiarki erodujące</t>
  </si>
  <si>
    <t>Hydraulika i pneumatyka w napędach i sterowaniu OS</t>
  </si>
  <si>
    <t>Kinematyka i dynamika OS</t>
  </si>
  <si>
    <t>Komputerowe sterowanie OS</t>
  </si>
  <si>
    <t>Zespoły i elementy obrabiarek</t>
  </si>
  <si>
    <t>Wybrane zagadnienia eksploatacji obrabiarek</t>
  </si>
  <si>
    <t>5. SAMOCHODY I CIAGNIKI</t>
  </si>
  <si>
    <t>Podstawy wibroakustyki maszyn</t>
  </si>
  <si>
    <t>Napęd i sterowanie hydrauliczne i pneumatyczne</t>
  </si>
  <si>
    <t>Osprzęt elektryczny pojazdów</t>
  </si>
  <si>
    <t>Problemy jakości w eksploatacji pojazdów</t>
  </si>
  <si>
    <t>Dynamika pojazdów</t>
  </si>
  <si>
    <t>Aparatura diagnostyczna</t>
  </si>
  <si>
    <t>Wybrane elementy tribologii i techniki smarowniczej</t>
  </si>
  <si>
    <t>Racjonalizacja procesów obsługi pojazdów</t>
  </si>
  <si>
    <t>Zarządzanie transportem</t>
  </si>
  <si>
    <t>Budowa pojazdów samochodowych</t>
  </si>
  <si>
    <t>Podstawy ekonomiki eksploatacji pojazdów</t>
  </si>
  <si>
    <t>Podstawy dynamiki maszyn</t>
  </si>
  <si>
    <t>STUDIA NIESTACJONARNE</t>
  </si>
  <si>
    <t xml:space="preserve">Plan nr </t>
  </si>
  <si>
    <t>Lp.</t>
  </si>
  <si>
    <t>SEMESTR I</t>
  </si>
  <si>
    <t>w</t>
  </si>
  <si>
    <t>ćw</t>
  </si>
  <si>
    <t>l</t>
  </si>
  <si>
    <t>p</t>
  </si>
  <si>
    <t>ECTS</t>
  </si>
  <si>
    <t>suma</t>
  </si>
  <si>
    <t>SEMESTR II sp. 1</t>
  </si>
  <si>
    <t>SEMESTR III sp. 1</t>
  </si>
  <si>
    <t>SEMESTR IV sp. 1</t>
  </si>
  <si>
    <t>SEMESTR III sp. 2</t>
  </si>
  <si>
    <t>SEMESTR II sp. 2</t>
  </si>
  <si>
    <t>SEMESTR II sp. 3</t>
  </si>
  <si>
    <t>SEMESTR III sp. 3</t>
  </si>
  <si>
    <t>SEMESTR IV sp. 3</t>
  </si>
  <si>
    <t>SEMESTR II sp. 4</t>
  </si>
  <si>
    <t>SEMESTR III sp. 4</t>
  </si>
  <si>
    <t>SEMESTR II sp. 5</t>
  </si>
  <si>
    <t>SEMESTR III sp. 5</t>
  </si>
  <si>
    <t>SEMESTR IV sp. 5</t>
  </si>
  <si>
    <t>STUDIA DRUGIEGO STOPNIA</t>
  </si>
  <si>
    <t>IV</t>
  </si>
  <si>
    <t>SEMESTR IV sp. 2</t>
  </si>
  <si>
    <t>SEMESTR IV sp. 4</t>
  </si>
  <si>
    <t>STUDIA DRUGIEGO STOPNIA (2-LETNIE)</t>
  </si>
  <si>
    <t>Studentów obowiązuje napisanie i obrona pracy dyplomowej oraz zdanie egzaminu dyplomowego (20 pkt.  ECTS).</t>
  </si>
  <si>
    <t>5. SAMOCHODY I CIĄGNIKI</t>
  </si>
  <si>
    <t>PODSUMOWANIE ARKUSZA 1+2+4</t>
  </si>
  <si>
    <t>PODSUMOWANIE ARKUSZA 1+2+5</t>
  </si>
  <si>
    <t>PODSUMOWANIE ARKUSZA 1+2+6</t>
  </si>
  <si>
    <t>PODSUMOWANIE ARKUSZA 1+2+7</t>
  </si>
  <si>
    <t>egzami-nów</t>
  </si>
  <si>
    <t>C.1</t>
  </si>
  <si>
    <t>C.2</t>
  </si>
  <si>
    <t>C.3</t>
  </si>
  <si>
    <t>C.4</t>
  </si>
  <si>
    <t>C.5</t>
  </si>
  <si>
    <t>Komputerowe wspomaganie budowy i eksploatacji maszyn i urządzeń przemysłu chemicznego i spożywczego</t>
  </si>
  <si>
    <t>Wybrane zagadnienia z użytkowania maszyn</t>
  </si>
  <si>
    <t>oceny</t>
  </si>
  <si>
    <r>
      <t>Obowiązuje od roku akademickiego:</t>
    </r>
    <r>
      <rPr>
        <sz val="14"/>
        <rFont val="Cambria"/>
        <family val="1"/>
      </rPr>
      <t xml:space="preserve"> </t>
    </r>
    <r>
      <rPr>
        <b/>
        <sz val="14"/>
        <rFont val="Cambria"/>
        <family val="1"/>
      </rPr>
      <t>2013/2014</t>
    </r>
  </si>
  <si>
    <t>Organizacja i zarządzanie - j. angielski</t>
  </si>
  <si>
    <t xml:space="preserve">PLAN STUDIÓW NR </t>
  </si>
  <si>
    <r>
      <t xml:space="preserve">Obowiązuje od roku akademickiego: </t>
    </r>
    <r>
      <rPr>
        <b/>
        <sz val="12"/>
        <rFont val="Cambria"/>
        <family val="1"/>
      </rPr>
      <t>2008/2009</t>
    </r>
  </si>
  <si>
    <t>WYDZIAŁ INŻYNIERII MECHANICZNEJ</t>
  </si>
  <si>
    <t>PROFIL KSZTAŁCENIA:</t>
  </si>
  <si>
    <t>OGÓLNOAKADEMICKI</t>
  </si>
  <si>
    <t>UNIWERSYTETU TECHNOLOGICZNO-PRZYRODNICZEGO</t>
  </si>
  <si>
    <t>IM. J. i J. ŚNIADECKICH</t>
  </si>
  <si>
    <t>W BYDGOSZCZY</t>
  </si>
  <si>
    <t>Przygotowanie i złożenie pracy dyplomowej oraz przygotowanie do egzaminu dyplomowego</t>
  </si>
  <si>
    <t>PLAN STUDIÓW NR III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</si>
</sst>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sz val="10"/>
      <name val="Cambria"/>
      <family val="1"/>
    </font>
    <font>
      <sz val="18"/>
      <name val="Cambria"/>
      <family val="1"/>
    </font>
    <font>
      <sz val="12"/>
      <name val="Cambria"/>
      <family val="1"/>
    </font>
    <font>
      <b/>
      <sz val="28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b/>
      <sz val="9"/>
      <name val="Cambria"/>
      <family val="1"/>
    </font>
    <font>
      <b/>
      <i/>
      <sz val="12"/>
      <name val="Cambria"/>
      <family val="1"/>
    </font>
    <font>
      <sz val="9"/>
      <name val="Cambria"/>
      <family val="1"/>
    </font>
    <font>
      <u val="single"/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12"/>
      <color indexed="10"/>
      <name val="Cambria"/>
      <family val="1"/>
    </font>
    <font>
      <sz val="12"/>
      <color indexed="9"/>
      <name val="Cambria"/>
      <family val="1"/>
    </font>
    <font>
      <sz val="12"/>
      <color indexed="8"/>
      <name val="Cambria"/>
      <family val="1"/>
    </font>
    <font>
      <sz val="12"/>
      <color indexed="10"/>
      <name val="Cambria"/>
      <family val="1"/>
    </font>
    <font>
      <sz val="8"/>
      <name val="Cambria"/>
      <family val="1"/>
    </font>
    <font>
      <sz val="8.5"/>
      <name val="Cambria"/>
      <family val="1"/>
    </font>
    <font>
      <sz val="14"/>
      <name val="Cambria"/>
      <family val="1"/>
    </font>
    <font>
      <sz val="11"/>
      <color indexed="8"/>
      <name val="Czcionka tekstu podstawowego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double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94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vertical="center"/>
    </xf>
    <xf numFmtId="0" fontId="15" fillId="33" borderId="41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15" fillId="33" borderId="44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14" fillId="33" borderId="5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33" borderId="51" xfId="0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 quotePrefix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18" borderId="32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8" fillId="0" borderId="18" xfId="0" applyFont="1" applyBorder="1" applyAlignment="1">
      <alignment horizontal="right"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 quotePrefix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0" fillId="34" borderId="31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24" xfId="0" applyFont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67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19" fillId="34" borderId="66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65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37" xfId="0" applyFont="1" applyBorder="1" applyAlignment="1">
      <alignment horizontal="justify" vertical="center" wrapText="1"/>
    </xf>
    <xf numFmtId="0" fontId="6" fillId="0" borderId="69" xfId="0" applyFont="1" applyFill="1" applyBorder="1" applyAlignment="1">
      <alignment horizontal="left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8" fillId="32" borderId="71" xfId="0" applyFont="1" applyFill="1" applyBorder="1" applyAlignment="1">
      <alignment vertical="center"/>
    </xf>
    <xf numFmtId="0" fontId="8" fillId="32" borderId="72" xfId="0" applyFont="1" applyFill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18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6" fillId="18" borderId="31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6" fillId="18" borderId="65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20" fillId="34" borderId="66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20" fillId="34" borderId="7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8" fillId="34" borderId="32" xfId="0" applyFont="1" applyFill="1" applyBorder="1" applyAlignment="1">
      <alignment/>
    </xf>
    <xf numFmtId="0" fontId="8" fillId="34" borderId="32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/>
    </xf>
    <xf numFmtId="0" fontId="8" fillId="34" borderId="32" xfId="0" applyFont="1" applyFill="1" applyBorder="1" applyAlignment="1">
      <alignment horizontal="right"/>
    </xf>
    <xf numFmtId="0" fontId="8" fillId="34" borderId="32" xfId="0" applyFont="1" applyFill="1" applyBorder="1" applyAlignment="1">
      <alignment horizontal="left"/>
    </xf>
    <xf numFmtId="0" fontId="6" fillId="0" borderId="32" xfId="0" applyFont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8" fillId="34" borderId="32" xfId="0" applyFont="1" applyFill="1" applyBorder="1" applyAlignment="1">
      <alignment/>
    </xf>
    <xf numFmtId="0" fontId="6" fillId="34" borderId="32" xfId="0" applyFont="1" applyFill="1" applyBorder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9" fillId="34" borderId="56" xfId="0" applyFont="1" applyFill="1" applyBorder="1" applyAlignment="1">
      <alignment horizontal="center" vertical="center"/>
    </xf>
    <xf numFmtId="0" fontId="19" fillId="34" borderId="57" xfId="0" applyFont="1" applyFill="1" applyBorder="1" applyAlignment="1">
      <alignment horizontal="center" vertical="center"/>
    </xf>
    <xf numFmtId="0" fontId="19" fillId="34" borderId="5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0" fillId="34" borderId="73" xfId="0" applyFont="1" applyFill="1" applyBorder="1" applyAlignment="1">
      <alignment horizontal="center" vertical="center"/>
    </xf>
    <xf numFmtId="0" fontId="20" fillId="34" borderId="64" xfId="0" applyFont="1" applyFill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6" fillId="18" borderId="3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vertical="center"/>
    </xf>
    <xf numFmtId="0" fontId="8" fillId="32" borderId="22" xfId="0" applyFont="1" applyFill="1" applyBorder="1" applyAlignment="1">
      <alignment horizontal="center" vertical="top"/>
    </xf>
    <xf numFmtId="0" fontId="4" fillId="0" borderId="14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2" fillId="0" borderId="78" xfId="0" applyFont="1" applyBorder="1" applyAlignment="1">
      <alignment horizontal="left" vertical="center"/>
    </xf>
    <xf numFmtId="0" fontId="21" fillId="0" borderId="24" xfId="0" applyFont="1" applyFill="1" applyBorder="1" applyAlignment="1">
      <alignment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8" fillId="33" borderId="10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textRotation="90"/>
    </xf>
    <xf numFmtId="0" fontId="4" fillId="0" borderId="103" xfId="0" applyFont="1" applyBorder="1" applyAlignment="1">
      <alignment horizontal="center" vertical="center" textRotation="90"/>
    </xf>
    <xf numFmtId="0" fontId="4" fillId="0" borderId="98" xfId="0" applyFont="1" applyBorder="1" applyAlignment="1">
      <alignment horizontal="center" vertical="center" textRotation="90"/>
    </xf>
    <xf numFmtId="0" fontId="8" fillId="32" borderId="71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6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right" vertical="center"/>
    </xf>
    <xf numFmtId="0" fontId="8" fillId="33" borderId="104" xfId="0" applyFont="1" applyFill="1" applyBorder="1" applyAlignment="1">
      <alignment horizontal="right" vertical="center"/>
    </xf>
    <xf numFmtId="0" fontId="8" fillId="33" borderId="18" xfId="0" applyFont="1" applyFill="1" applyBorder="1" applyAlignment="1">
      <alignment horizontal="right" vertical="center"/>
    </xf>
    <xf numFmtId="0" fontId="8" fillId="33" borderId="19" xfId="0" applyFont="1" applyFill="1" applyBorder="1" applyAlignment="1">
      <alignment horizontal="right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98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 textRotation="90" wrapText="1"/>
    </xf>
    <xf numFmtId="0" fontId="4" fillId="0" borderId="103" xfId="0" applyFont="1" applyBorder="1" applyAlignment="1">
      <alignment horizontal="center" vertical="center" textRotation="90" wrapText="1"/>
    </xf>
    <xf numFmtId="0" fontId="4" fillId="0" borderId="98" xfId="0" applyFont="1" applyBorder="1" applyAlignment="1">
      <alignment horizontal="center" vertical="center" textRotation="90" wrapText="1"/>
    </xf>
    <xf numFmtId="0" fontId="4" fillId="0" borderId="10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textRotation="90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7" fillId="0" borderId="8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08" xfId="0" applyFont="1" applyFill="1" applyBorder="1" applyAlignment="1">
      <alignment horizontal="left" vertical="center"/>
    </xf>
    <xf numFmtId="0" fontId="6" fillId="0" borderId="109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vertical="center" wrapText="1"/>
    </xf>
    <xf numFmtId="0" fontId="12" fillId="0" borderId="80" xfId="0" applyFont="1" applyFill="1" applyBorder="1" applyAlignment="1">
      <alignment horizontal="left" vertical="center" wrapText="1"/>
    </xf>
    <xf numFmtId="0" fontId="6" fillId="0" borderId="110" xfId="0" applyFont="1" applyFill="1" applyBorder="1" applyAlignment="1">
      <alignment horizontal="left" vertical="center"/>
    </xf>
    <xf numFmtId="0" fontId="6" fillId="0" borderId="111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4" fillId="33" borderId="81" xfId="0" applyFont="1" applyFill="1" applyBorder="1" applyAlignment="1">
      <alignment horizontal="center" vertical="center"/>
    </xf>
    <xf numFmtId="0" fontId="14" fillId="33" borderId="82" xfId="0" applyFont="1" applyFill="1" applyBorder="1" applyAlignment="1">
      <alignment horizontal="center" vertical="center"/>
    </xf>
    <xf numFmtId="0" fontId="14" fillId="33" borderId="8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right" vertical="center"/>
    </xf>
    <xf numFmtId="0" fontId="15" fillId="33" borderId="104" xfId="0" applyFont="1" applyFill="1" applyBorder="1" applyAlignment="1">
      <alignment horizontal="right" vertical="center"/>
    </xf>
    <xf numFmtId="0" fontId="14" fillId="33" borderId="18" xfId="0" applyFont="1" applyFill="1" applyBorder="1" applyAlignment="1">
      <alignment horizontal="right" vertical="center"/>
    </xf>
    <xf numFmtId="0" fontId="14" fillId="33" borderId="19" xfId="0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46</xdr:row>
      <xdr:rowOff>47625</xdr:rowOff>
    </xdr:from>
    <xdr:to>
      <xdr:col>2</xdr:col>
      <xdr:colOff>152400</xdr:colOff>
      <xdr:row>47</xdr:row>
      <xdr:rowOff>171450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6797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91</xdr:row>
      <xdr:rowOff>142875</xdr:rowOff>
    </xdr:from>
    <xdr:to>
      <xdr:col>2</xdr:col>
      <xdr:colOff>152400</xdr:colOff>
      <xdr:row>93</xdr:row>
      <xdr:rowOff>38100</xdr:rowOff>
    </xdr:to>
    <xdr:pic>
      <xdr:nvPicPr>
        <xdr:cNvPr id="2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71687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140</xdr:row>
      <xdr:rowOff>142875</xdr:rowOff>
    </xdr:from>
    <xdr:to>
      <xdr:col>2</xdr:col>
      <xdr:colOff>152400</xdr:colOff>
      <xdr:row>142</xdr:row>
      <xdr:rowOff>38100</xdr:rowOff>
    </xdr:to>
    <xdr:pic>
      <xdr:nvPicPr>
        <xdr:cNvPr id="3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17944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191</xdr:row>
      <xdr:rowOff>142875</xdr:rowOff>
    </xdr:from>
    <xdr:to>
      <xdr:col>2</xdr:col>
      <xdr:colOff>152400</xdr:colOff>
      <xdr:row>193</xdr:row>
      <xdr:rowOff>38100</xdr:rowOff>
    </xdr:to>
    <xdr:pic>
      <xdr:nvPicPr>
        <xdr:cNvPr id="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321492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242</xdr:row>
      <xdr:rowOff>142875</xdr:rowOff>
    </xdr:from>
    <xdr:to>
      <xdr:col>2</xdr:col>
      <xdr:colOff>152400</xdr:colOff>
      <xdr:row>244</xdr:row>
      <xdr:rowOff>38100</xdr:rowOff>
    </xdr:to>
    <xdr:pic>
      <xdr:nvPicPr>
        <xdr:cNvPr id="5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463540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292</xdr:row>
      <xdr:rowOff>142875</xdr:rowOff>
    </xdr:from>
    <xdr:to>
      <xdr:col>2</xdr:col>
      <xdr:colOff>152400</xdr:colOff>
      <xdr:row>294</xdr:row>
      <xdr:rowOff>38100</xdr:rowOff>
    </xdr:to>
    <xdr:pic>
      <xdr:nvPicPr>
        <xdr:cNvPr id="6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582727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343</xdr:row>
      <xdr:rowOff>142875</xdr:rowOff>
    </xdr:from>
    <xdr:to>
      <xdr:col>2</xdr:col>
      <xdr:colOff>152400</xdr:colOff>
      <xdr:row>345</xdr:row>
      <xdr:rowOff>38100</xdr:rowOff>
    </xdr:to>
    <xdr:pic>
      <xdr:nvPicPr>
        <xdr:cNvPr id="7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72477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2"/>
  <dimension ref="B1:AG395"/>
  <sheetViews>
    <sheetView tabSelected="1" view="pageBreakPreview" zoomScale="80" zoomScaleNormal="60" zoomScaleSheetLayoutView="80" zoomScalePageLayoutView="0" workbookViewId="0" topLeftCell="A46">
      <selection activeCell="F68" sqref="F68"/>
    </sheetView>
  </sheetViews>
  <sheetFormatPr defaultColWidth="9.00390625" defaultRowHeight="18" customHeight="1"/>
  <cols>
    <col min="1" max="1" width="3.375" style="1" customWidth="1"/>
    <col min="2" max="2" width="5.00390625" style="1" customWidth="1"/>
    <col min="3" max="3" width="54.125" style="1" customWidth="1"/>
    <col min="4" max="4" width="24.25390625" style="1" customWidth="1"/>
    <col min="5" max="7" width="8.75390625" style="1" customWidth="1"/>
    <col min="8" max="12" width="9.75390625" style="1" customWidth="1"/>
    <col min="13" max="28" width="5.75390625" style="1" customWidth="1"/>
    <col min="29" max="16384" width="9.125" style="1" customWidth="1"/>
  </cols>
  <sheetData>
    <row r="1" ht="18" customHeight="1">
      <c r="AB1" s="195" t="s">
        <v>76</v>
      </c>
    </row>
    <row r="2" ht="18" customHeight="1" thickBot="1"/>
    <row r="3" spans="2:28" ht="18" customHeight="1">
      <c r="B3" s="2"/>
      <c r="C3" s="3"/>
      <c r="D3" s="4"/>
      <c r="E3" s="343" t="s">
        <v>199</v>
      </c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5"/>
      <c r="U3" s="349" t="s">
        <v>0</v>
      </c>
      <c r="V3" s="350"/>
      <c r="W3" s="350"/>
      <c r="X3" s="350"/>
      <c r="Y3" s="350"/>
      <c r="Z3" s="350"/>
      <c r="AA3" s="350"/>
      <c r="AB3" s="351"/>
    </row>
    <row r="4" spans="2:28" ht="18" customHeight="1">
      <c r="B4" s="352"/>
      <c r="C4" s="353"/>
      <c r="D4" s="354"/>
      <c r="E4" s="346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8"/>
      <c r="U4" s="389"/>
      <c r="V4" s="390"/>
      <c r="W4" s="390"/>
      <c r="X4" s="390"/>
      <c r="Y4" s="390"/>
      <c r="Z4" s="390"/>
      <c r="AA4" s="390"/>
      <c r="AB4" s="391"/>
    </row>
    <row r="5" spans="2:28" ht="18" customHeight="1">
      <c r="B5" s="386" t="s">
        <v>77</v>
      </c>
      <c r="C5" s="240"/>
      <c r="D5" s="339"/>
      <c r="E5" s="346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8"/>
      <c r="U5" s="389"/>
      <c r="V5" s="390"/>
      <c r="W5" s="390"/>
      <c r="X5" s="390"/>
      <c r="Y5" s="390"/>
      <c r="Z5" s="390"/>
      <c r="AA5" s="390"/>
      <c r="AB5" s="391"/>
    </row>
    <row r="6" spans="2:28" ht="18" customHeight="1">
      <c r="B6" s="386"/>
      <c r="C6" s="240"/>
      <c r="D6" s="339"/>
      <c r="E6" s="6" t="s">
        <v>73</v>
      </c>
      <c r="F6" s="8"/>
      <c r="G6" s="8"/>
      <c r="H6" s="8"/>
      <c r="I6" s="8"/>
      <c r="J6" s="9" t="s">
        <v>81</v>
      </c>
      <c r="K6" s="10"/>
      <c r="L6" s="10"/>
      <c r="M6" s="10"/>
      <c r="N6" s="10"/>
      <c r="O6" s="10"/>
      <c r="P6" s="10"/>
      <c r="Q6" s="11"/>
      <c r="R6" s="11"/>
      <c r="S6" s="11"/>
      <c r="T6" s="12"/>
      <c r="U6" s="338"/>
      <c r="V6" s="240"/>
      <c r="W6" s="240"/>
      <c r="X6" s="240"/>
      <c r="Y6" s="240"/>
      <c r="Z6" s="240"/>
      <c r="AA6" s="240"/>
      <c r="AB6" s="387"/>
    </row>
    <row r="7" spans="2:28" ht="18" customHeight="1">
      <c r="B7" s="338" t="s">
        <v>71</v>
      </c>
      <c r="C7" s="240"/>
      <c r="D7" s="339"/>
      <c r="E7" s="6" t="s">
        <v>72</v>
      </c>
      <c r="F7" s="8"/>
      <c r="G7" s="8"/>
      <c r="H7" s="6"/>
      <c r="I7" s="6"/>
      <c r="J7" s="9" t="s">
        <v>95</v>
      </c>
      <c r="K7" s="10"/>
      <c r="L7" s="10"/>
      <c r="M7" s="10"/>
      <c r="N7" s="10"/>
      <c r="O7" s="10"/>
      <c r="P7" s="10"/>
      <c r="Q7" s="11"/>
      <c r="R7" s="11"/>
      <c r="S7" s="11"/>
      <c r="T7" s="12"/>
      <c r="U7" s="335" t="s">
        <v>2</v>
      </c>
      <c r="V7" s="336"/>
      <c r="W7" s="336"/>
      <c r="X7" s="336"/>
      <c r="Y7" s="336"/>
      <c r="Z7" s="336"/>
      <c r="AA7" s="336"/>
      <c r="AB7" s="337"/>
    </row>
    <row r="8" spans="2:28" ht="18" customHeight="1">
      <c r="B8" s="335" t="s">
        <v>42</v>
      </c>
      <c r="C8" s="336"/>
      <c r="D8" s="388"/>
      <c r="E8" s="6" t="s">
        <v>1</v>
      </c>
      <c r="F8" s="6"/>
      <c r="G8" s="6"/>
      <c r="H8" s="6"/>
      <c r="I8" s="6"/>
      <c r="J8" s="10" t="s">
        <v>78</v>
      </c>
      <c r="K8" s="10"/>
      <c r="L8" s="10"/>
      <c r="M8" s="10"/>
      <c r="N8" s="10"/>
      <c r="O8" s="10"/>
      <c r="P8" s="10"/>
      <c r="Q8" s="11"/>
      <c r="R8" s="11"/>
      <c r="S8" s="11"/>
      <c r="T8" s="12"/>
      <c r="U8" s="335" t="s">
        <v>4</v>
      </c>
      <c r="V8" s="336"/>
      <c r="W8" s="336"/>
      <c r="X8" s="336"/>
      <c r="Y8" s="336"/>
      <c r="Z8" s="336"/>
      <c r="AA8" s="336"/>
      <c r="AB8" s="337"/>
    </row>
    <row r="9" spans="2:28" ht="18" customHeight="1">
      <c r="B9" s="338" t="s">
        <v>43</v>
      </c>
      <c r="C9" s="240"/>
      <c r="D9" s="339"/>
      <c r="E9" s="17" t="s">
        <v>3</v>
      </c>
      <c r="F9" s="6"/>
      <c r="G9" s="6"/>
      <c r="H9" s="6"/>
      <c r="I9" s="6"/>
      <c r="J9" s="10" t="s">
        <v>110</v>
      </c>
      <c r="K9" s="10"/>
      <c r="L9" s="10"/>
      <c r="M9" s="10"/>
      <c r="N9" s="10"/>
      <c r="O9" s="10"/>
      <c r="P9" s="10"/>
      <c r="Q9" s="11"/>
      <c r="R9" s="11"/>
      <c r="S9" s="11"/>
      <c r="T9" s="12"/>
      <c r="U9" s="13"/>
      <c r="V9" s="14"/>
      <c r="W9" s="14"/>
      <c r="X9" s="14"/>
      <c r="Y9" s="14"/>
      <c r="Z9" s="14"/>
      <c r="AA9" s="14"/>
      <c r="AB9" s="15"/>
    </row>
    <row r="10" spans="2:28" ht="18" customHeight="1">
      <c r="B10" s="13"/>
      <c r="C10" s="14"/>
      <c r="D10" s="16"/>
      <c r="E10" s="6"/>
      <c r="F10" s="6"/>
      <c r="G10" s="6"/>
      <c r="H10" s="6"/>
      <c r="I10" s="6"/>
      <c r="J10" s="10" t="s">
        <v>111</v>
      </c>
      <c r="K10" s="10"/>
      <c r="L10" s="10"/>
      <c r="M10" s="10"/>
      <c r="N10" s="10"/>
      <c r="O10" s="10"/>
      <c r="P10" s="10"/>
      <c r="Q10" s="11"/>
      <c r="R10" s="11"/>
      <c r="S10" s="11"/>
      <c r="T10" s="12"/>
      <c r="U10" s="13"/>
      <c r="V10" s="14"/>
      <c r="W10" s="14"/>
      <c r="X10" s="14"/>
      <c r="Y10" s="14"/>
      <c r="Z10" s="14"/>
      <c r="AA10" s="14"/>
      <c r="AB10" s="15"/>
    </row>
    <row r="11" spans="2:28" ht="18" customHeight="1">
      <c r="B11" s="13"/>
      <c r="C11" s="14"/>
      <c r="D11" s="16"/>
      <c r="E11" s="6"/>
      <c r="F11" s="6"/>
      <c r="G11" s="6"/>
      <c r="H11" s="6"/>
      <c r="I11" s="6"/>
      <c r="J11" s="18" t="s">
        <v>122</v>
      </c>
      <c r="K11" s="10"/>
      <c r="L11" s="10"/>
      <c r="M11" s="10"/>
      <c r="N11" s="10"/>
      <c r="O11" s="10"/>
      <c r="P11" s="10"/>
      <c r="Q11" s="11"/>
      <c r="R11" s="11"/>
      <c r="S11" s="11"/>
      <c r="T11" s="12"/>
      <c r="U11" s="13"/>
      <c r="V11" s="14"/>
      <c r="W11" s="14"/>
      <c r="X11" s="14"/>
      <c r="Y11" s="14"/>
      <c r="Z11" s="14"/>
      <c r="AA11" s="14"/>
      <c r="AB11" s="15"/>
    </row>
    <row r="12" spans="2:28" ht="18" customHeight="1">
      <c r="B12" s="13"/>
      <c r="C12" s="14"/>
      <c r="D12" s="16"/>
      <c r="E12" s="6"/>
      <c r="F12" s="6"/>
      <c r="G12" s="6"/>
      <c r="H12" s="6"/>
      <c r="I12" s="6"/>
      <c r="J12" s="10" t="s">
        <v>131</v>
      </c>
      <c r="K12" s="10"/>
      <c r="L12" s="10"/>
      <c r="M12" s="10"/>
      <c r="N12" s="10"/>
      <c r="O12" s="10"/>
      <c r="P12" s="10"/>
      <c r="Q12" s="11"/>
      <c r="R12" s="11"/>
      <c r="S12" s="11"/>
      <c r="T12" s="12"/>
      <c r="U12" s="13"/>
      <c r="V12" s="14"/>
      <c r="W12" s="14"/>
      <c r="X12" s="14"/>
      <c r="Y12" s="14"/>
      <c r="Z12" s="14"/>
      <c r="AA12" s="14"/>
      <c r="AB12" s="15"/>
    </row>
    <row r="13" spans="2:28" ht="18" customHeight="1">
      <c r="B13" s="13"/>
      <c r="E13" s="17"/>
      <c r="F13" s="6"/>
      <c r="G13" s="6"/>
      <c r="H13" s="6"/>
      <c r="I13" s="6"/>
      <c r="J13" s="10" t="s">
        <v>141</v>
      </c>
      <c r="K13" s="11"/>
      <c r="L13" s="10"/>
      <c r="M13" s="10"/>
      <c r="N13" s="10"/>
      <c r="O13" s="10"/>
      <c r="P13" s="10"/>
      <c r="Q13" s="11"/>
      <c r="R13" s="11"/>
      <c r="S13" s="11"/>
      <c r="T13" s="12"/>
      <c r="U13" s="335"/>
      <c r="V13" s="336"/>
      <c r="W13" s="336"/>
      <c r="X13" s="336"/>
      <c r="Y13" s="336"/>
      <c r="Z13" s="336"/>
      <c r="AA13" s="336"/>
      <c r="AB13" s="337"/>
    </row>
    <row r="14" spans="2:28" ht="18" customHeight="1" thickBot="1">
      <c r="B14" s="19"/>
      <c r="C14" s="20"/>
      <c r="D14" s="21"/>
      <c r="E14" s="17"/>
      <c r="F14" s="6"/>
      <c r="G14" s="6"/>
      <c r="H14" s="6"/>
      <c r="I14" s="6"/>
      <c r="J14" s="10"/>
      <c r="K14" s="6"/>
      <c r="L14" s="22"/>
      <c r="M14" s="10"/>
      <c r="N14" s="10"/>
      <c r="O14" s="10"/>
      <c r="P14" s="10"/>
      <c r="Q14" s="11"/>
      <c r="R14" s="11"/>
      <c r="S14" s="11"/>
      <c r="T14" s="12"/>
      <c r="U14" s="340" t="s">
        <v>50</v>
      </c>
      <c r="V14" s="341"/>
      <c r="W14" s="341"/>
      <c r="X14" s="341"/>
      <c r="Y14" s="341"/>
      <c r="Z14" s="341"/>
      <c r="AA14" s="341"/>
      <c r="AB14" s="342"/>
    </row>
    <row r="15" spans="2:28" s="23" customFormat="1" ht="10.5" customHeight="1" thickBot="1"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</row>
    <row r="16" spans="2:28" ht="18" customHeight="1">
      <c r="B16" s="317" t="s">
        <v>51</v>
      </c>
      <c r="C16" s="320" t="s">
        <v>5</v>
      </c>
      <c r="D16" s="321"/>
      <c r="E16" s="326" t="s">
        <v>6</v>
      </c>
      <c r="F16" s="321"/>
      <c r="G16" s="327"/>
      <c r="H16" s="330" t="s">
        <v>7</v>
      </c>
      <c r="I16" s="246"/>
      <c r="J16" s="246"/>
      <c r="K16" s="246"/>
      <c r="L16" s="246"/>
      <c r="M16" s="330" t="s">
        <v>52</v>
      </c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7"/>
    </row>
    <row r="17" spans="2:28" ht="18" customHeight="1">
      <c r="B17" s="318"/>
      <c r="C17" s="322"/>
      <c r="D17" s="323"/>
      <c r="E17" s="328"/>
      <c r="F17" s="323"/>
      <c r="G17" s="329"/>
      <c r="H17" s="331" t="s">
        <v>8</v>
      </c>
      <c r="I17" s="272" t="s">
        <v>9</v>
      </c>
      <c r="J17" s="272"/>
      <c r="K17" s="272"/>
      <c r="L17" s="273"/>
      <c r="M17" s="309" t="s">
        <v>53</v>
      </c>
      <c r="N17" s="308"/>
      <c r="O17" s="308"/>
      <c r="P17" s="230"/>
      <c r="Q17" s="309" t="s">
        <v>54</v>
      </c>
      <c r="R17" s="308"/>
      <c r="S17" s="308"/>
      <c r="T17" s="310"/>
      <c r="U17" s="307" t="s">
        <v>55</v>
      </c>
      <c r="V17" s="308"/>
      <c r="W17" s="308"/>
      <c r="X17" s="230"/>
      <c r="Y17" s="309" t="s">
        <v>56</v>
      </c>
      <c r="Z17" s="308"/>
      <c r="AA17" s="308"/>
      <c r="AB17" s="310"/>
    </row>
    <row r="18" spans="2:28" ht="18" customHeight="1">
      <c r="B18" s="318"/>
      <c r="C18" s="322"/>
      <c r="D18" s="323"/>
      <c r="E18" s="283" t="s">
        <v>10</v>
      </c>
      <c r="F18" s="285" t="s">
        <v>11</v>
      </c>
      <c r="G18" s="288" t="s">
        <v>44</v>
      </c>
      <c r="H18" s="292"/>
      <c r="I18" s="272" t="s">
        <v>12</v>
      </c>
      <c r="J18" s="272" t="s">
        <v>13</v>
      </c>
      <c r="K18" s="272" t="s">
        <v>14</v>
      </c>
      <c r="L18" s="273" t="s">
        <v>40</v>
      </c>
      <c r="M18" s="311" t="s">
        <v>96</v>
      </c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3"/>
    </row>
    <row r="19" spans="2:28" ht="18" customHeight="1">
      <c r="B19" s="318"/>
      <c r="C19" s="322"/>
      <c r="D19" s="323"/>
      <c r="E19" s="283"/>
      <c r="F19" s="286"/>
      <c r="G19" s="289"/>
      <c r="H19" s="292"/>
      <c r="I19" s="272"/>
      <c r="J19" s="272"/>
      <c r="K19" s="272"/>
      <c r="L19" s="273"/>
      <c r="M19" s="260" t="s">
        <v>12</v>
      </c>
      <c r="N19" s="262" t="s">
        <v>13</v>
      </c>
      <c r="O19" s="258" t="s">
        <v>14</v>
      </c>
      <c r="P19" s="24" t="s">
        <v>57</v>
      </c>
      <c r="Q19" s="260" t="s">
        <v>12</v>
      </c>
      <c r="R19" s="262" t="s">
        <v>13</v>
      </c>
      <c r="S19" s="258" t="s">
        <v>14</v>
      </c>
      <c r="T19" s="24" t="s">
        <v>57</v>
      </c>
      <c r="U19" s="260" t="s">
        <v>12</v>
      </c>
      <c r="V19" s="262" t="s">
        <v>13</v>
      </c>
      <c r="W19" s="258" t="s">
        <v>14</v>
      </c>
      <c r="X19" s="24" t="s">
        <v>57</v>
      </c>
      <c r="Y19" s="260" t="s">
        <v>12</v>
      </c>
      <c r="Z19" s="262" t="s">
        <v>13</v>
      </c>
      <c r="AA19" s="258" t="s">
        <v>14</v>
      </c>
      <c r="AB19" s="24" t="s">
        <v>57</v>
      </c>
    </row>
    <row r="20" spans="2:28" ht="18" customHeight="1" thickBot="1">
      <c r="B20" s="319"/>
      <c r="C20" s="324"/>
      <c r="D20" s="325"/>
      <c r="E20" s="284"/>
      <c r="F20" s="287"/>
      <c r="G20" s="290"/>
      <c r="H20" s="293"/>
      <c r="I20" s="263"/>
      <c r="J20" s="263"/>
      <c r="K20" s="263"/>
      <c r="L20" s="274"/>
      <c r="M20" s="261"/>
      <c r="N20" s="263"/>
      <c r="O20" s="259"/>
      <c r="P20" s="25" t="s">
        <v>27</v>
      </c>
      <c r="Q20" s="261"/>
      <c r="R20" s="263"/>
      <c r="S20" s="259"/>
      <c r="T20" s="25" t="s">
        <v>27</v>
      </c>
      <c r="U20" s="261"/>
      <c r="V20" s="263"/>
      <c r="W20" s="259"/>
      <c r="X20" s="25" t="s">
        <v>27</v>
      </c>
      <c r="Y20" s="261"/>
      <c r="Z20" s="263"/>
      <c r="AA20" s="259"/>
      <c r="AB20" s="25" t="s">
        <v>27</v>
      </c>
    </row>
    <row r="21" spans="2:28" ht="18" customHeight="1" thickBot="1">
      <c r="B21" s="26" t="s">
        <v>15</v>
      </c>
      <c r="C21" s="294" t="s">
        <v>58</v>
      </c>
      <c r="D21" s="294"/>
      <c r="E21" s="294"/>
      <c r="F21" s="294"/>
      <c r="G21" s="294"/>
      <c r="H21" s="294"/>
      <c r="I21" s="294"/>
      <c r="J21" s="294"/>
      <c r="K21" s="294"/>
      <c r="L21" s="294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1"/>
    </row>
    <row r="22" spans="2:28" s="41" customFormat="1" ht="18" customHeight="1">
      <c r="B22" s="27"/>
      <c r="C22" s="28"/>
      <c r="D22" s="29"/>
      <c r="E22" s="30"/>
      <c r="F22" s="31"/>
      <c r="G22" s="31"/>
      <c r="H22" s="32"/>
      <c r="I22" s="33">
        <f aca="true" t="shared" si="0" ref="I22:L23">IF(SUM(M22+Q22+U22+Y22)=0,"",SUM(M22+Q22+U22+Y22))</f>
      </c>
      <c r="J22" s="33">
        <f t="shared" si="0"/>
      </c>
      <c r="K22" s="33">
        <f t="shared" si="0"/>
      </c>
      <c r="L22" s="34">
        <f t="shared" si="0"/>
      </c>
      <c r="M22" s="35"/>
      <c r="N22" s="36"/>
      <c r="O22" s="37"/>
      <c r="P22" s="38"/>
      <c r="Q22" s="39"/>
      <c r="R22" s="36"/>
      <c r="S22" s="36"/>
      <c r="T22" s="38"/>
      <c r="U22" s="40"/>
      <c r="V22" s="36"/>
      <c r="W22" s="36"/>
      <c r="X22" s="38"/>
      <c r="Y22" s="40"/>
      <c r="Z22" s="36"/>
      <c r="AA22" s="36"/>
      <c r="AB22" s="38"/>
    </row>
    <row r="23" spans="2:28" s="41" customFormat="1" ht="18" customHeight="1" thickBot="1">
      <c r="B23" s="42"/>
      <c r="C23" s="358"/>
      <c r="D23" s="359"/>
      <c r="E23" s="30"/>
      <c r="F23" s="31"/>
      <c r="G23" s="31"/>
      <c r="H23" s="35"/>
      <c r="I23" s="33">
        <f t="shared" si="0"/>
      </c>
      <c r="J23" s="33">
        <f t="shared" si="0"/>
      </c>
      <c r="K23" s="33">
        <f t="shared" si="0"/>
      </c>
      <c r="L23" s="34">
        <f t="shared" si="0"/>
      </c>
      <c r="M23" s="43"/>
      <c r="N23" s="44"/>
      <c r="O23" s="45"/>
      <c r="P23" s="46"/>
      <c r="Q23" s="47"/>
      <c r="R23" s="48"/>
      <c r="S23" s="44"/>
      <c r="T23" s="46"/>
      <c r="U23" s="49"/>
      <c r="V23" s="44"/>
      <c r="W23" s="44"/>
      <c r="X23" s="46"/>
      <c r="Y23" s="49"/>
      <c r="Z23" s="44"/>
      <c r="AA23" s="44"/>
      <c r="AB23" s="46"/>
    </row>
    <row r="24" spans="2:28" ht="18" customHeight="1" thickTop="1">
      <c r="B24" s="50"/>
      <c r="C24" s="382" t="s">
        <v>21</v>
      </c>
      <c r="D24" s="383"/>
      <c r="E24" s="51">
        <f aca="true" t="shared" si="1" ref="E24:AB24">SUM(E22:E23)</f>
        <v>0</v>
      </c>
      <c r="F24" s="52">
        <f t="shared" si="1"/>
        <v>0</v>
      </c>
      <c r="G24" s="53">
        <f t="shared" si="1"/>
        <v>0</v>
      </c>
      <c r="H24" s="54">
        <f t="shared" si="1"/>
        <v>0</v>
      </c>
      <c r="I24" s="55">
        <f t="shared" si="1"/>
        <v>0</v>
      </c>
      <c r="J24" s="55">
        <f t="shared" si="1"/>
        <v>0</v>
      </c>
      <c r="K24" s="55">
        <f t="shared" si="1"/>
        <v>0</v>
      </c>
      <c r="L24" s="52">
        <f t="shared" si="1"/>
        <v>0</v>
      </c>
      <c r="M24" s="56">
        <f t="shared" si="1"/>
        <v>0</v>
      </c>
      <c r="N24" s="57">
        <f t="shared" si="1"/>
        <v>0</v>
      </c>
      <c r="O24" s="57">
        <f t="shared" si="1"/>
        <v>0</v>
      </c>
      <c r="P24" s="58">
        <f t="shared" si="1"/>
        <v>0</v>
      </c>
      <c r="Q24" s="56">
        <f t="shared" si="1"/>
        <v>0</v>
      </c>
      <c r="R24" s="57">
        <f t="shared" si="1"/>
        <v>0</v>
      </c>
      <c r="S24" s="57">
        <f t="shared" si="1"/>
        <v>0</v>
      </c>
      <c r="T24" s="59">
        <f t="shared" si="1"/>
        <v>0</v>
      </c>
      <c r="U24" s="60">
        <f t="shared" si="1"/>
        <v>0</v>
      </c>
      <c r="V24" s="57">
        <f t="shared" si="1"/>
        <v>0</v>
      </c>
      <c r="W24" s="57">
        <f t="shared" si="1"/>
        <v>0</v>
      </c>
      <c r="X24" s="58">
        <f t="shared" si="1"/>
        <v>0</v>
      </c>
      <c r="Y24" s="56">
        <f t="shared" si="1"/>
        <v>0</v>
      </c>
      <c r="Z24" s="57">
        <f t="shared" si="1"/>
        <v>0</v>
      </c>
      <c r="AA24" s="57">
        <f t="shared" si="1"/>
        <v>0</v>
      </c>
      <c r="AB24" s="59">
        <f t="shared" si="1"/>
        <v>0</v>
      </c>
    </row>
    <row r="25" spans="2:28" ht="18" customHeight="1" thickBot="1">
      <c r="B25" s="61"/>
      <c r="C25" s="384"/>
      <c r="D25" s="385"/>
      <c r="E25" s="62"/>
      <c r="F25" s="63"/>
      <c r="G25" s="64"/>
      <c r="H25" s="65"/>
      <c r="I25" s="66"/>
      <c r="J25" s="66"/>
      <c r="K25" s="66"/>
      <c r="L25" s="63"/>
      <c r="M25" s="376">
        <f>SUM(M24:P24)</f>
        <v>0</v>
      </c>
      <c r="N25" s="377"/>
      <c r="O25" s="377"/>
      <c r="P25" s="378"/>
      <c r="Q25" s="376">
        <f>SUM(Q24:T24)</f>
        <v>0</v>
      </c>
      <c r="R25" s="377"/>
      <c r="S25" s="377"/>
      <c r="T25" s="378"/>
      <c r="U25" s="376">
        <f>SUM(U24:X24)</f>
        <v>0</v>
      </c>
      <c r="V25" s="377"/>
      <c r="W25" s="377"/>
      <c r="X25" s="378"/>
      <c r="Y25" s="376">
        <f>SUM(Y24:AB24)</f>
        <v>0</v>
      </c>
      <c r="Z25" s="377"/>
      <c r="AA25" s="377"/>
      <c r="AB25" s="378"/>
    </row>
    <row r="26" spans="2:28" s="67" customFormat="1" ht="18" customHeight="1">
      <c r="B26" s="280" t="s">
        <v>59</v>
      </c>
      <c r="C26" s="281"/>
      <c r="D26" s="282"/>
      <c r="E26" s="379" t="s">
        <v>10</v>
      </c>
      <c r="F26" s="380" t="s">
        <v>11</v>
      </c>
      <c r="G26" s="288" t="s">
        <v>44</v>
      </c>
      <c r="H26" s="291" t="s">
        <v>8</v>
      </c>
      <c r="I26" s="272" t="s">
        <v>12</v>
      </c>
      <c r="J26" s="272" t="s">
        <v>13</v>
      </c>
      <c r="K26" s="272" t="s">
        <v>14</v>
      </c>
      <c r="L26" s="273" t="s">
        <v>40</v>
      </c>
      <c r="M26" s="270" t="s">
        <v>53</v>
      </c>
      <c r="N26" s="269"/>
      <c r="O26" s="269"/>
      <c r="P26" s="245"/>
      <c r="Q26" s="270" t="s">
        <v>54</v>
      </c>
      <c r="R26" s="269"/>
      <c r="S26" s="269"/>
      <c r="T26" s="271"/>
      <c r="U26" s="268" t="s">
        <v>55</v>
      </c>
      <c r="V26" s="269"/>
      <c r="W26" s="269"/>
      <c r="X26" s="245"/>
      <c r="Y26" s="270" t="s">
        <v>56</v>
      </c>
      <c r="Z26" s="269"/>
      <c r="AA26" s="269"/>
      <c r="AB26" s="271"/>
    </row>
    <row r="27" spans="2:28" s="67" customFormat="1" ht="18" customHeight="1">
      <c r="B27" s="280"/>
      <c r="C27" s="281"/>
      <c r="D27" s="282"/>
      <c r="E27" s="283"/>
      <c r="F27" s="380"/>
      <c r="G27" s="289"/>
      <c r="H27" s="292"/>
      <c r="I27" s="272"/>
      <c r="J27" s="272"/>
      <c r="K27" s="272"/>
      <c r="L27" s="273"/>
      <c r="M27" s="260" t="s">
        <v>12</v>
      </c>
      <c r="N27" s="262" t="s">
        <v>13</v>
      </c>
      <c r="O27" s="258" t="s">
        <v>14</v>
      </c>
      <c r="P27" s="68" t="s">
        <v>57</v>
      </c>
      <c r="Q27" s="260" t="s">
        <v>12</v>
      </c>
      <c r="R27" s="262" t="s">
        <v>13</v>
      </c>
      <c r="S27" s="258" t="s">
        <v>14</v>
      </c>
      <c r="T27" s="68" t="s">
        <v>57</v>
      </c>
      <c r="U27" s="260" t="s">
        <v>12</v>
      </c>
      <c r="V27" s="262" t="s">
        <v>13</v>
      </c>
      <c r="W27" s="258" t="s">
        <v>14</v>
      </c>
      <c r="X27" s="68" t="s">
        <v>57</v>
      </c>
      <c r="Y27" s="260" t="s">
        <v>12</v>
      </c>
      <c r="Z27" s="262" t="s">
        <v>13</v>
      </c>
      <c r="AA27" s="258" t="s">
        <v>14</v>
      </c>
      <c r="AB27" s="68" t="s">
        <v>57</v>
      </c>
    </row>
    <row r="28" spans="2:28" s="67" customFormat="1" ht="18" customHeight="1" thickBot="1">
      <c r="B28" s="280"/>
      <c r="C28" s="281"/>
      <c r="D28" s="282"/>
      <c r="E28" s="284"/>
      <c r="F28" s="381"/>
      <c r="G28" s="290"/>
      <c r="H28" s="293"/>
      <c r="I28" s="263"/>
      <c r="J28" s="263"/>
      <c r="K28" s="263"/>
      <c r="L28" s="274"/>
      <c r="M28" s="261"/>
      <c r="N28" s="263"/>
      <c r="O28" s="259"/>
      <c r="P28" s="25" t="s">
        <v>27</v>
      </c>
      <c r="Q28" s="261"/>
      <c r="R28" s="263"/>
      <c r="S28" s="259"/>
      <c r="T28" s="25" t="s">
        <v>27</v>
      </c>
      <c r="U28" s="261"/>
      <c r="V28" s="263"/>
      <c r="W28" s="259"/>
      <c r="X28" s="25" t="s">
        <v>27</v>
      </c>
      <c r="Y28" s="261"/>
      <c r="Z28" s="263"/>
      <c r="AA28" s="259"/>
      <c r="AB28" s="25" t="s">
        <v>27</v>
      </c>
    </row>
    <row r="29" spans="2:30" s="67" customFormat="1" ht="18" customHeight="1">
      <c r="B29" s="280"/>
      <c r="C29" s="281"/>
      <c r="D29" s="282"/>
      <c r="E29" s="372">
        <f aca="true" t="shared" si="2" ref="E29:AB29">E24</f>
        <v>0</v>
      </c>
      <c r="F29" s="374">
        <f>F24</f>
        <v>0</v>
      </c>
      <c r="G29" s="253">
        <f t="shared" si="2"/>
        <v>0</v>
      </c>
      <c r="H29" s="266">
        <f t="shared" si="2"/>
        <v>0</v>
      </c>
      <c r="I29" s="251">
        <f t="shared" si="2"/>
        <v>0</v>
      </c>
      <c r="J29" s="251">
        <f t="shared" si="2"/>
        <v>0</v>
      </c>
      <c r="K29" s="251">
        <f t="shared" si="2"/>
        <v>0</v>
      </c>
      <c r="L29" s="251">
        <f t="shared" si="2"/>
        <v>0</v>
      </c>
      <c r="M29" s="69">
        <f t="shared" si="2"/>
        <v>0</v>
      </c>
      <c r="N29" s="70">
        <f t="shared" si="2"/>
        <v>0</v>
      </c>
      <c r="O29" s="70">
        <f t="shared" si="2"/>
        <v>0</v>
      </c>
      <c r="P29" s="71">
        <f t="shared" si="2"/>
        <v>0</v>
      </c>
      <c r="Q29" s="69">
        <f t="shared" si="2"/>
        <v>0</v>
      </c>
      <c r="R29" s="70">
        <f t="shared" si="2"/>
        <v>0</v>
      </c>
      <c r="S29" s="70">
        <f t="shared" si="2"/>
        <v>0</v>
      </c>
      <c r="T29" s="72">
        <f t="shared" si="2"/>
        <v>0</v>
      </c>
      <c r="U29" s="69">
        <f t="shared" si="2"/>
        <v>0</v>
      </c>
      <c r="V29" s="70">
        <f t="shared" si="2"/>
        <v>0</v>
      </c>
      <c r="W29" s="70">
        <f t="shared" si="2"/>
        <v>0</v>
      </c>
      <c r="X29" s="71">
        <f t="shared" si="2"/>
        <v>0</v>
      </c>
      <c r="Y29" s="73">
        <f t="shared" si="2"/>
        <v>0</v>
      </c>
      <c r="Z29" s="70">
        <f t="shared" si="2"/>
        <v>0</v>
      </c>
      <c r="AA29" s="70">
        <f t="shared" si="2"/>
        <v>0</v>
      </c>
      <c r="AB29" s="71">
        <f t="shared" si="2"/>
        <v>0</v>
      </c>
      <c r="AD29" s="67" t="s">
        <v>45</v>
      </c>
    </row>
    <row r="30" spans="2:30" s="67" customFormat="1" ht="18" customHeight="1" thickBot="1">
      <c r="B30" s="280"/>
      <c r="C30" s="281"/>
      <c r="D30" s="282"/>
      <c r="E30" s="373"/>
      <c r="F30" s="375"/>
      <c r="G30" s="254"/>
      <c r="H30" s="267"/>
      <c r="I30" s="252"/>
      <c r="J30" s="252"/>
      <c r="K30" s="252"/>
      <c r="L30" s="252"/>
      <c r="M30" s="255">
        <f>SUM(M29:P29)</f>
        <v>0</v>
      </c>
      <c r="N30" s="256"/>
      <c r="O30" s="256"/>
      <c r="P30" s="257"/>
      <c r="Q30" s="255">
        <f>SUM(Q29:T29)</f>
        <v>0</v>
      </c>
      <c r="R30" s="256"/>
      <c r="S30" s="256"/>
      <c r="T30" s="257"/>
      <c r="U30" s="255">
        <f>SUM(U29:X29)</f>
        <v>0</v>
      </c>
      <c r="V30" s="256"/>
      <c r="W30" s="256"/>
      <c r="X30" s="257"/>
      <c r="Y30" s="255">
        <f>SUM(Y29:AB29)</f>
        <v>0</v>
      </c>
      <c r="Z30" s="256"/>
      <c r="AA30" s="256"/>
      <c r="AB30" s="257"/>
      <c r="AD30" s="67">
        <f>SUM(M30:AB30)*15</f>
        <v>0</v>
      </c>
    </row>
    <row r="31" spans="2:30" s="67" customFormat="1" ht="18" customHeight="1">
      <c r="B31" s="280"/>
      <c r="C31" s="281"/>
      <c r="D31" s="282"/>
      <c r="E31" s="236" t="s">
        <v>22</v>
      </c>
      <c r="F31" s="237"/>
      <c r="G31" s="238"/>
      <c r="H31" s="245" t="s">
        <v>23</v>
      </c>
      <c r="I31" s="246"/>
      <c r="J31" s="246"/>
      <c r="K31" s="246"/>
      <c r="L31" s="247"/>
      <c r="M31" s="248"/>
      <c r="N31" s="249"/>
      <c r="O31" s="249"/>
      <c r="P31" s="250"/>
      <c r="Q31" s="248"/>
      <c r="R31" s="249"/>
      <c r="S31" s="249"/>
      <c r="T31" s="250"/>
      <c r="U31" s="248"/>
      <c r="V31" s="249"/>
      <c r="W31" s="249"/>
      <c r="X31" s="250"/>
      <c r="Y31" s="248"/>
      <c r="Z31" s="249"/>
      <c r="AA31" s="249"/>
      <c r="AB31" s="250"/>
      <c r="AD31" s="67">
        <f>SUM(M31:AB31)</f>
        <v>0</v>
      </c>
    </row>
    <row r="32" spans="2:30" s="67" customFormat="1" ht="18" customHeight="1">
      <c r="B32" s="280"/>
      <c r="C32" s="281"/>
      <c r="D32" s="282"/>
      <c r="E32" s="239"/>
      <c r="F32" s="240"/>
      <c r="G32" s="241"/>
      <c r="H32" s="230" t="s">
        <v>24</v>
      </c>
      <c r="I32" s="231"/>
      <c r="J32" s="231"/>
      <c r="K32" s="231"/>
      <c r="L32" s="232"/>
      <c r="M32" s="227"/>
      <c r="N32" s="228"/>
      <c r="O32" s="228"/>
      <c r="P32" s="229"/>
      <c r="Q32" s="227"/>
      <c r="R32" s="228"/>
      <c r="S32" s="228"/>
      <c r="T32" s="229"/>
      <c r="U32" s="227"/>
      <c r="V32" s="228"/>
      <c r="W32" s="228"/>
      <c r="X32" s="229"/>
      <c r="Y32" s="227"/>
      <c r="Z32" s="228"/>
      <c r="AA32" s="228"/>
      <c r="AB32" s="229"/>
      <c r="AD32" s="67">
        <f>SUM(M32:AB32)</f>
        <v>0</v>
      </c>
    </row>
    <row r="33" spans="2:30" s="67" customFormat="1" ht="18" customHeight="1" thickBot="1">
      <c r="B33" s="280"/>
      <c r="C33" s="281"/>
      <c r="D33" s="282"/>
      <c r="E33" s="242"/>
      <c r="F33" s="243"/>
      <c r="G33" s="244"/>
      <c r="H33" s="230" t="s">
        <v>44</v>
      </c>
      <c r="I33" s="231"/>
      <c r="J33" s="231"/>
      <c r="K33" s="231"/>
      <c r="L33" s="232"/>
      <c r="M33" s="233">
        <f>sumaECTS(M22:P23)</f>
        <v>0</v>
      </c>
      <c r="N33" s="234"/>
      <c r="O33" s="234"/>
      <c r="P33" s="235"/>
      <c r="Q33" s="233">
        <f>sumaECTS(Q22:T23)</f>
        <v>0</v>
      </c>
      <c r="R33" s="234"/>
      <c r="S33" s="234"/>
      <c r="T33" s="235"/>
      <c r="U33" s="233">
        <f>sumaECTS(U22:X23)</f>
        <v>0</v>
      </c>
      <c r="V33" s="234"/>
      <c r="W33" s="234"/>
      <c r="X33" s="235"/>
      <c r="Y33" s="233">
        <f>sumaECTS(Y22:AB23)</f>
        <v>0</v>
      </c>
      <c r="Z33" s="234"/>
      <c r="AA33" s="234"/>
      <c r="AB33" s="235"/>
      <c r="AD33" s="67">
        <f>SUM(M33:AB33)</f>
        <v>0</v>
      </c>
    </row>
    <row r="34" spans="2:28" s="23" customFormat="1" ht="18" customHeight="1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74"/>
      <c r="Q34" s="2"/>
      <c r="R34" s="3"/>
      <c r="S34" s="3"/>
      <c r="T34" s="3"/>
      <c r="U34" s="3"/>
      <c r="V34" s="3"/>
      <c r="W34" s="3"/>
      <c r="X34" s="3"/>
      <c r="Y34" s="3"/>
      <c r="Z34" s="3"/>
      <c r="AA34" s="3"/>
      <c r="AB34" s="74"/>
    </row>
    <row r="35" spans="2:28" s="23" customFormat="1" ht="18" customHeight="1">
      <c r="B35" s="75" t="s">
        <v>25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5"/>
      <c r="R35" s="11" t="s">
        <v>200</v>
      </c>
      <c r="S35" s="8"/>
      <c r="T35" s="6"/>
      <c r="U35" s="6"/>
      <c r="V35" s="6"/>
      <c r="W35" s="6"/>
      <c r="X35" s="6"/>
      <c r="Y35" s="76"/>
      <c r="Z35" s="1"/>
      <c r="AA35" s="6"/>
      <c r="AB35" s="77"/>
    </row>
    <row r="36" spans="2:28" s="23" customFormat="1" ht="18" customHeight="1">
      <c r="B36" s="78" t="s">
        <v>16</v>
      </c>
      <c r="C36" s="11" t="s">
        <v>79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5"/>
      <c r="R36" s="11"/>
      <c r="S36" s="8"/>
      <c r="T36" s="6"/>
      <c r="U36" s="6"/>
      <c r="V36" s="6"/>
      <c r="W36" s="6"/>
      <c r="X36" s="6"/>
      <c r="Y36" s="76"/>
      <c r="Z36" s="1"/>
      <c r="AA36" s="6"/>
      <c r="AB36" s="77"/>
    </row>
    <row r="37" spans="2:28" s="23" customFormat="1" ht="18" customHeight="1">
      <c r="B37" s="78" t="s">
        <v>17</v>
      </c>
      <c r="C37" s="6" t="s">
        <v>80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7"/>
      <c r="Q37" s="79"/>
      <c r="R37" s="80" t="s">
        <v>26</v>
      </c>
      <c r="S37" s="8"/>
      <c r="T37" s="81"/>
      <c r="U37" s="81"/>
      <c r="V37" s="81"/>
      <c r="W37" s="81"/>
      <c r="X37" s="81"/>
      <c r="Y37" s="81"/>
      <c r="Z37" s="81"/>
      <c r="AA37" s="81"/>
      <c r="AB37" s="82"/>
    </row>
    <row r="38" spans="2:28" s="23" customFormat="1" ht="18" customHeight="1">
      <c r="B38" s="78"/>
      <c r="C38" s="6"/>
      <c r="D38" s="11"/>
      <c r="E38" s="11"/>
      <c r="F38" s="6"/>
      <c r="G38" s="6"/>
      <c r="H38" s="6"/>
      <c r="I38" s="6"/>
      <c r="J38" s="6"/>
      <c r="K38" s="6"/>
      <c r="L38" s="6"/>
      <c r="M38" s="6"/>
      <c r="N38" s="6"/>
      <c r="O38" s="6"/>
      <c r="P38" s="77"/>
      <c r="Q38" s="79"/>
      <c r="R38" s="11" t="s">
        <v>12</v>
      </c>
      <c r="S38" s="83" t="s">
        <v>60</v>
      </c>
      <c r="T38" s="81"/>
      <c r="U38" s="81"/>
      <c r="V38" s="81"/>
      <c r="W38" s="81"/>
      <c r="X38" s="81"/>
      <c r="Y38" s="81"/>
      <c r="Z38" s="81"/>
      <c r="AA38" s="81"/>
      <c r="AB38" s="82"/>
    </row>
    <row r="39" spans="2:28" s="23" customFormat="1" ht="18" customHeight="1">
      <c r="B39" s="78"/>
      <c r="C39" s="6"/>
      <c r="D39" s="6"/>
      <c r="E39" s="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79"/>
      <c r="R39" s="11" t="s">
        <v>13</v>
      </c>
      <c r="S39" s="83" t="s">
        <v>61</v>
      </c>
      <c r="T39" s="81"/>
      <c r="U39" s="81"/>
      <c r="V39" s="11"/>
      <c r="W39" s="81"/>
      <c r="X39" s="81"/>
      <c r="Y39" s="81"/>
      <c r="Z39" s="81"/>
      <c r="AA39" s="81"/>
      <c r="AB39" s="82"/>
    </row>
    <row r="40" spans="2:28" s="23" customFormat="1" ht="18" customHeight="1">
      <c r="B40" s="78"/>
      <c r="C40" s="11"/>
      <c r="D40" s="84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79"/>
      <c r="R40" s="11" t="s">
        <v>14</v>
      </c>
      <c r="S40" s="83" t="s">
        <v>62</v>
      </c>
      <c r="T40" s="81"/>
      <c r="U40" s="81"/>
      <c r="V40" s="81"/>
      <c r="W40" s="81"/>
      <c r="X40" s="81"/>
      <c r="Y40" s="81"/>
      <c r="Z40" s="81"/>
      <c r="AA40" s="81"/>
      <c r="AB40" s="82"/>
    </row>
    <row r="41" spans="2:28" s="23" customFormat="1" ht="18" customHeight="1">
      <c r="B41" s="78"/>
      <c r="C41" s="84"/>
      <c r="D41" s="11"/>
      <c r="E41" s="84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79"/>
      <c r="R41" s="11" t="s">
        <v>57</v>
      </c>
      <c r="S41" s="83" t="s">
        <v>63</v>
      </c>
      <c r="T41" s="81"/>
      <c r="U41" s="81"/>
      <c r="V41" s="81"/>
      <c r="W41" s="81"/>
      <c r="X41" s="81"/>
      <c r="Y41" s="81"/>
      <c r="Z41" s="81"/>
      <c r="AA41" s="81"/>
      <c r="AB41" s="82"/>
    </row>
    <row r="42" spans="2:28" s="23" customFormat="1" ht="18" customHeight="1">
      <c r="B42" s="78"/>
      <c r="C42" s="8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79"/>
      <c r="R42" s="11" t="s">
        <v>27</v>
      </c>
      <c r="S42" s="83" t="s">
        <v>64</v>
      </c>
      <c r="T42" s="81"/>
      <c r="U42" s="81"/>
      <c r="V42" s="81"/>
      <c r="W42" s="11"/>
      <c r="X42" s="11"/>
      <c r="Y42" s="11"/>
      <c r="Z42" s="11"/>
      <c r="AA42" s="81"/>
      <c r="AB42" s="82"/>
    </row>
    <row r="43" spans="2:28" s="23" customFormat="1" ht="18" customHeight="1">
      <c r="B43" s="78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79"/>
      <c r="R43" s="11" t="s">
        <v>65</v>
      </c>
      <c r="S43" s="83" t="s">
        <v>66</v>
      </c>
      <c r="T43" s="81"/>
      <c r="U43" s="81"/>
      <c r="V43" s="81"/>
      <c r="W43" s="81"/>
      <c r="X43" s="81"/>
      <c r="Y43" s="81"/>
      <c r="Z43" s="81"/>
      <c r="AA43" s="81"/>
      <c r="AB43" s="82"/>
    </row>
    <row r="44" spans="2:28" s="23" customFormat="1" ht="18" customHeight="1">
      <c r="B44" s="78"/>
      <c r="C44" s="1"/>
      <c r="D44" s="6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79"/>
      <c r="R44" s="86"/>
      <c r="S44" s="7" t="s">
        <v>28</v>
      </c>
      <c r="T44" s="11" t="s">
        <v>29</v>
      </c>
      <c r="U44" s="81"/>
      <c r="V44" s="81"/>
      <c r="W44" s="81"/>
      <c r="X44" s="81"/>
      <c r="Y44" s="81"/>
      <c r="Z44" s="81"/>
      <c r="AA44" s="81"/>
      <c r="AB44" s="82"/>
    </row>
    <row r="45" spans="2:28" s="23" customFormat="1" ht="18" customHeight="1" thickBot="1">
      <c r="B45" s="87"/>
      <c r="C45" s="88"/>
      <c r="D45" s="88"/>
      <c r="E45" s="88"/>
      <c r="F45" s="89"/>
      <c r="G45" s="89"/>
      <c r="H45" s="89"/>
      <c r="I45" s="89"/>
      <c r="J45" s="89"/>
      <c r="K45" s="89"/>
      <c r="L45" s="88"/>
      <c r="M45" s="88"/>
      <c r="N45" s="88"/>
      <c r="O45" s="88"/>
      <c r="P45" s="90"/>
      <c r="Q45" s="224" t="s">
        <v>30</v>
      </c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6"/>
    </row>
    <row r="46" spans="2:28" ht="18" customHeight="1">
      <c r="B46" s="2"/>
      <c r="C46" s="3"/>
      <c r="D46" s="4"/>
      <c r="E46" s="343" t="s">
        <v>208</v>
      </c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5"/>
      <c r="U46" s="349" t="s">
        <v>0</v>
      </c>
      <c r="V46" s="350"/>
      <c r="W46" s="350"/>
      <c r="X46" s="350"/>
      <c r="Y46" s="350"/>
      <c r="Z46" s="350"/>
      <c r="AA46" s="350"/>
      <c r="AB46" s="351"/>
    </row>
    <row r="47" spans="2:28" ht="18" customHeight="1">
      <c r="B47" s="352"/>
      <c r="C47" s="353"/>
      <c r="D47" s="354"/>
      <c r="E47" s="346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8"/>
      <c r="U47" s="200"/>
      <c r="V47" s="201"/>
      <c r="W47" s="201"/>
      <c r="X47" s="201"/>
      <c r="Y47" s="201"/>
      <c r="Z47" s="201"/>
      <c r="AA47" s="201"/>
      <c r="AB47" s="202"/>
    </row>
    <row r="48" spans="2:28" ht="18" customHeight="1">
      <c r="B48" s="355" t="s">
        <v>201</v>
      </c>
      <c r="C48" s="356"/>
      <c r="D48" s="357"/>
      <c r="E48" s="346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8"/>
      <c r="U48" s="200"/>
      <c r="V48" s="201"/>
      <c r="W48" s="201"/>
      <c r="X48" s="201"/>
      <c r="Y48" s="201"/>
      <c r="Z48" s="201"/>
      <c r="AA48" s="201"/>
      <c r="AB48" s="202"/>
    </row>
    <row r="49" spans="2:28" ht="18" customHeight="1">
      <c r="B49" s="218"/>
      <c r="C49" s="219"/>
      <c r="D49" s="220"/>
      <c r="E49" s="221" t="s">
        <v>202</v>
      </c>
      <c r="F49" s="23"/>
      <c r="G49" s="23"/>
      <c r="H49" s="175" t="s">
        <v>203</v>
      </c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7"/>
      <c r="U49" s="200"/>
      <c r="V49" s="201"/>
      <c r="W49" s="201"/>
      <c r="X49" s="201"/>
      <c r="Y49" s="201"/>
      <c r="Z49" s="201"/>
      <c r="AA49" s="201"/>
      <c r="AB49" s="202"/>
    </row>
    <row r="50" spans="2:28" ht="18" customHeight="1">
      <c r="B50" s="332" t="s">
        <v>204</v>
      </c>
      <c r="C50" s="333"/>
      <c r="D50" s="334"/>
      <c r="E50" s="6" t="s">
        <v>73</v>
      </c>
      <c r="F50" s="8"/>
      <c r="G50" s="8"/>
      <c r="H50" s="9" t="s">
        <v>181</v>
      </c>
      <c r="K50" s="10"/>
      <c r="L50" s="10"/>
      <c r="M50" s="10"/>
      <c r="N50" s="10"/>
      <c r="O50" s="10"/>
      <c r="P50" s="10"/>
      <c r="Q50" s="11"/>
      <c r="R50" s="11"/>
      <c r="S50" s="11"/>
      <c r="T50" s="12"/>
      <c r="U50" s="203"/>
      <c r="V50" s="11"/>
      <c r="W50" s="11"/>
      <c r="X50" s="11"/>
      <c r="Y50" s="11"/>
      <c r="Z50" s="11"/>
      <c r="AA50" s="11"/>
      <c r="AB50" s="12"/>
    </row>
    <row r="51" spans="2:28" ht="18" customHeight="1">
      <c r="B51" s="332" t="s">
        <v>205</v>
      </c>
      <c r="C51" s="333"/>
      <c r="D51" s="334"/>
      <c r="E51" s="6" t="s">
        <v>72</v>
      </c>
      <c r="F51" s="8"/>
      <c r="G51" s="8"/>
      <c r="H51" s="9" t="s">
        <v>154</v>
      </c>
      <c r="K51" s="10"/>
      <c r="L51" s="10"/>
      <c r="M51" s="10"/>
      <c r="N51" s="10"/>
      <c r="O51" s="10"/>
      <c r="P51" s="10"/>
      <c r="Q51" s="11"/>
      <c r="R51" s="11"/>
      <c r="S51" s="11"/>
      <c r="T51" s="12"/>
      <c r="AB51" s="213"/>
    </row>
    <row r="52" spans="2:28" ht="18" customHeight="1">
      <c r="B52" s="332" t="s">
        <v>206</v>
      </c>
      <c r="C52" s="333"/>
      <c r="D52" s="334"/>
      <c r="E52" s="6" t="s">
        <v>1</v>
      </c>
      <c r="F52" s="6"/>
      <c r="G52" s="6"/>
      <c r="H52" s="10" t="s">
        <v>78</v>
      </c>
      <c r="K52" s="10"/>
      <c r="L52" s="10"/>
      <c r="M52" s="10"/>
      <c r="N52" s="10"/>
      <c r="O52" s="10"/>
      <c r="P52" s="10"/>
      <c r="Q52" s="11"/>
      <c r="R52" s="11"/>
      <c r="S52" s="11"/>
      <c r="T52" s="12"/>
      <c r="AB52" s="213"/>
    </row>
    <row r="53" spans="2:28" ht="18" customHeight="1">
      <c r="B53" s="338"/>
      <c r="C53" s="240"/>
      <c r="D53" s="339"/>
      <c r="E53" s="17" t="s">
        <v>3</v>
      </c>
      <c r="F53" s="6"/>
      <c r="G53" s="6"/>
      <c r="H53" s="10" t="s">
        <v>110</v>
      </c>
      <c r="K53" s="10"/>
      <c r="L53" s="10"/>
      <c r="M53" s="10"/>
      <c r="N53" s="10"/>
      <c r="O53" s="10"/>
      <c r="P53" s="10"/>
      <c r="Q53" s="11"/>
      <c r="R53" s="11"/>
      <c r="S53" s="11"/>
      <c r="T53" s="12"/>
      <c r="U53" s="13"/>
      <c r="V53" s="14"/>
      <c r="W53" s="14"/>
      <c r="X53" s="14"/>
      <c r="Y53" s="14"/>
      <c r="Z53" s="14"/>
      <c r="AA53" s="14"/>
      <c r="AB53" s="15"/>
    </row>
    <row r="54" spans="2:28" ht="18" customHeight="1">
      <c r="B54" s="13"/>
      <c r="C54" s="14"/>
      <c r="D54" s="16"/>
      <c r="E54" s="6"/>
      <c r="F54" s="6"/>
      <c r="G54" s="6"/>
      <c r="H54" s="10" t="s">
        <v>111</v>
      </c>
      <c r="K54" s="10"/>
      <c r="L54" s="10"/>
      <c r="M54" s="10"/>
      <c r="N54" s="10"/>
      <c r="O54" s="10"/>
      <c r="P54" s="10"/>
      <c r="Q54" s="11"/>
      <c r="R54" s="11"/>
      <c r="S54" s="11"/>
      <c r="T54" s="12"/>
      <c r="U54" s="335" t="s">
        <v>2</v>
      </c>
      <c r="V54" s="336"/>
      <c r="W54" s="336"/>
      <c r="X54" s="336"/>
      <c r="Y54" s="336"/>
      <c r="Z54" s="336"/>
      <c r="AA54" s="336"/>
      <c r="AB54" s="337"/>
    </row>
    <row r="55" spans="2:28" ht="18" customHeight="1">
      <c r="B55" s="13"/>
      <c r="C55" s="14"/>
      <c r="D55" s="16"/>
      <c r="E55" s="6"/>
      <c r="F55" s="6"/>
      <c r="G55" s="6"/>
      <c r="H55" s="10" t="s">
        <v>122</v>
      </c>
      <c r="K55" s="10"/>
      <c r="L55" s="10"/>
      <c r="M55" s="10"/>
      <c r="N55" s="10"/>
      <c r="O55" s="10"/>
      <c r="P55" s="10"/>
      <c r="Q55" s="11"/>
      <c r="R55" s="11"/>
      <c r="S55" s="11"/>
      <c r="T55" s="12"/>
      <c r="U55" s="335" t="s">
        <v>4</v>
      </c>
      <c r="V55" s="336"/>
      <c r="W55" s="336"/>
      <c r="X55" s="336"/>
      <c r="Y55" s="336"/>
      <c r="Z55" s="336"/>
      <c r="AA55" s="336"/>
      <c r="AB55" s="337"/>
    </row>
    <row r="56" spans="2:28" ht="18" customHeight="1">
      <c r="B56" s="13"/>
      <c r="C56" s="14"/>
      <c r="D56" s="16"/>
      <c r="E56" s="6"/>
      <c r="F56" s="6"/>
      <c r="G56" s="6"/>
      <c r="H56" s="10" t="s">
        <v>131</v>
      </c>
      <c r="K56" s="10"/>
      <c r="L56" s="10"/>
      <c r="M56" s="10"/>
      <c r="N56" s="10"/>
      <c r="O56" s="10"/>
      <c r="P56" s="10"/>
      <c r="Q56" s="11"/>
      <c r="R56" s="11"/>
      <c r="S56" s="11"/>
      <c r="T56" s="12"/>
      <c r="U56" s="13"/>
      <c r="V56" s="14"/>
      <c r="W56" s="14"/>
      <c r="X56" s="14"/>
      <c r="Y56" s="14"/>
      <c r="Z56" s="14"/>
      <c r="AA56" s="14"/>
      <c r="AB56" s="15"/>
    </row>
    <row r="57" spans="2:28" ht="18" customHeight="1">
      <c r="B57" s="13"/>
      <c r="E57" s="17"/>
      <c r="F57" s="6"/>
      <c r="G57" s="6"/>
      <c r="H57" s="10" t="s">
        <v>141</v>
      </c>
      <c r="K57" s="11"/>
      <c r="L57" s="10"/>
      <c r="M57" s="10"/>
      <c r="N57" s="10"/>
      <c r="O57" s="10"/>
      <c r="P57" s="10"/>
      <c r="Q57" s="11"/>
      <c r="R57" s="11"/>
      <c r="S57" s="11"/>
      <c r="T57" s="12"/>
      <c r="U57" s="204"/>
      <c r="V57" s="194"/>
      <c r="W57" s="194"/>
      <c r="X57" s="194"/>
      <c r="Y57" s="194"/>
      <c r="Z57" s="194"/>
      <c r="AA57" s="194"/>
      <c r="AB57" s="205"/>
    </row>
    <row r="58" spans="2:28" ht="18" customHeight="1" thickBot="1">
      <c r="B58" s="19"/>
      <c r="C58" s="20"/>
      <c r="D58" s="21"/>
      <c r="E58" s="17"/>
      <c r="F58" s="6"/>
      <c r="G58" s="6"/>
      <c r="H58" s="6"/>
      <c r="I58" s="6"/>
      <c r="J58" s="22"/>
      <c r="K58" s="6"/>
      <c r="L58" s="22"/>
      <c r="M58" s="10"/>
      <c r="N58" s="10"/>
      <c r="O58" s="10"/>
      <c r="P58" s="10"/>
      <c r="Q58" s="11"/>
      <c r="R58" s="11"/>
      <c r="S58" s="11"/>
      <c r="T58" s="12"/>
      <c r="U58" s="340" t="s">
        <v>50</v>
      </c>
      <c r="V58" s="341"/>
      <c r="W58" s="341"/>
      <c r="X58" s="341"/>
      <c r="Y58" s="341"/>
      <c r="Z58" s="341"/>
      <c r="AA58" s="341"/>
      <c r="AB58" s="342"/>
    </row>
    <row r="59" spans="2:28" ht="10.5" customHeight="1" thickBot="1">
      <c r="B59" s="314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6"/>
    </row>
    <row r="60" spans="2:28" ht="18" customHeight="1">
      <c r="B60" s="317" t="s">
        <v>51</v>
      </c>
      <c r="C60" s="320" t="s">
        <v>5</v>
      </c>
      <c r="D60" s="321"/>
      <c r="E60" s="326" t="s">
        <v>6</v>
      </c>
      <c r="F60" s="321"/>
      <c r="G60" s="327"/>
      <c r="H60" s="330" t="s">
        <v>7</v>
      </c>
      <c r="I60" s="246"/>
      <c r="J60" s="246"/>
      <c r="K60" s="246"/>
      <c r="L60" s="246"/>
      <c r="M60" s="330" t="s">
        <v>52</v>
      </c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7"/>
    </row>
    <row r="61" spans="2:28" ht="18" customHeight="1">
      <c r="B61" s="318"/>
      <c r="C61" s="322"/>
      <c r="D61" s="323"/>
      <c r="E61" s="328"/>
      <c r="F61" s="323"/>
      <c r="G61" s="329"/>
      <c r="H61" s="331" t="s">
        <v>8</v>
      </c>
      <c r="I61" s="272" t="s">
        <v>9</v>
      </c>
      <c r="J61" s="272"/>
      <c r="K61" s="272"/>
      <c r="L61" s="273"/>
      <c r="M61" s="309" t="s">
        <v>53</v>
      </c>
      <c r="N61" s="308"/>
      <c r="O61" s="308"/>
      <c r="P61" s="230"/>
      <c r="Q61" s="309" t="s">
        <v>54</v>
      </c>
      <c r="R61" s="308"/>
      <c r="S61" s="308"/>
      <c r="T61" s="310"/>
      <c r="U61" s="307" t="s">
        <v>55</v>
      </c>
      <c r="V61" s="308"/>
      <c r="W61" s="308"/>
      <c r="X61" s="230"/>
      <c r="Y61" s="309" t="s">
        <v>56</v>
      </c>
      <c r="Z61" s="308"/>
      <c r="AA61" s="308"/>
      <c r="AB61" s="310"/>
    </row>
    <row r="62" spans="2:28" ht="18" customHeight="1">
      <c r="B62" s="318"/>
      <c r="C62" s="322"/>
      <c r="D62" s="323"/>
      <c r="E62" s="283" t="s">
        <v>188</v>
      </c>
      <c r="F62" s="285" t="s">
        <v>24</v>
      </c>
      <c r="G62" s="288" t="s">
        <v>44</v>
      </c>
      <c r="H62" s="292"/>
      <c r="I62" s="272" t="s">
        <v>12</v>
      </c>
      <c r="J62" s="272" t="s">
        <v>13</v>
      </c>
      <c r="K62" s="272" t="s">
        <v>14</v>
      </c>
      <c r="L62" s="273" t="s">
        <v>40</v>
      </c>
      <c r="M62" s="311" t="s">
        <v>96</v>
      </c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3"/>
    </row>
    <row r="63" spans="2:28" ht="18" customHeight="1">
      <c r="B63" s="318"/>
      <c r="C63" s="322"/>
      <c r="D63" s="323"/>
      <c r="E63" s="283"/>
      <c r="F63" s="286"/>
      <c r="G63" s="289"/>
      <c r="H63" s="292"/>
      <c r="I63" s="272"/>
      <c r="J63" s="272"/>
      <c r="K63" s="272"/>
      <c r="L63" s="273"/>
      <c r="M63" s="260" t="s">
        <v>12</v>
      </c>
      <c r="N63" s="262" t="s">
        <v>13</v>
      </c>
      <c r="O63" s="258" t="s">
        <v>14</v>
      </c>
      <c r="P63" s="24" t="s">
        <v>57</v>
      </c>
      <c r="Q63" s="260" t="s">
        <v>12</v>
      </c>
      <c r="R63" s="262" t="s">
        <v>13</v>
      </c>
      <c r="S63" s="258" t="s">
        <v>14</v>
      </c>
      <c r="T63" s="24" t="s">
        <v>57</v>
      </c>
      <c r="U63" s="260" t="s">
        <v>12</v>
      </c>
      <c r="V63" s="262" t="s">
        <v>13</v>
      </c>
      <c r="W63" s="258" t="s">
        <v>14</v>
      </c>
      <c r="X63" s="24" t="s">
        <v>57</v>
      </c>
      <c r="Y63" s="260" t="s">
        <v>12</v>
      </c>
      <c r="Z63" s="262" t="s">
        <v>13</v>
      </c>
      <c r="AA63" s="258" t="s">
        <v>14</v>
      </c>
      <c r="AB63" s="24" t="s">
        <v>57</v>
      </c>
    </row>
    <row r="64" spans="2:28" ht="18" customHeight="1" thickBot="1">
      <c r="B64" s="319"/>
      <c r="C64" s="324"/>
      <c r="D64" s="325"/>
      <c r="E64" s="284"/>
      <c r="F64" s="287"/>
      <c r="G64" s="290"/>
      <c r="H64" s="293"/>
      <c r="I64" s="263"/>
      <c r="J64" s="263"/>
      <c r="K64" s="263"/>
      <c r="L64" s="274"/>
      <c r="M64" s="261"/>
      <c r="N64" s="263"/>
      <c r="O64" s="259"/>
      <c r="P64" s="25" t="s">
        <v>27</v>
      </c>
      <c r="Q64" s="261"/>
      <c r="R64" s="263"/>
      <c r="S64" s="259"/>
      <c r="T64" s="25" t="s">
        <v>27</v>
      </c>
      <c r="U64" s="261"/>
      <c r="V64" s="263"/>
      <c r="W64" s="259"/>
      <c r="X64" s="25" t="s">
        <v>27</v>
      </c>
      <c r="Y64" s="261"/>
      <c r="Z64" s="263"/>
      <c r="AA64" s="259"/>
      <c r="AB64" s="25" t="s">
        <v>27</v>
      </c>
    </row>
    <row r="65" spans="2:28" ht="18" customHeight="1" thickBot="1">
      <c r="B65" s="212" t="s">
        <v>15</v>
      </c>
      <c r="C65" s="294" t="s">
        <v>67</v>
      </c>
      <c r="D65" s="294"/>
      <c r="E65" s="294"/>
      <c r="F65" s="294"/>
      <c r="G65" s="294"/>
      <c r="H65" s="294"/>
      <c r="I65" s="294"/>
      <c r="J65" s="294"/>
      <c r="K65" s="294"/>
      <c r="L65" s="294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1"/>
    </row>
    <row r="66" spans="2:28" ht="18" customHeight="1">
      <c r="B66" s="91" t="s">
        <v>16</v>
      </c>
      <c r="C66" s="360" t="s">
        <v>93</v>
      </c>
      <c r="D66" s="361"/>
      <c r="E66" s="92"/>
      <c r="F66" s="93">
        <v>2</v>
      </c>
      <c r="G66" s="94">
        <f>sumaECTS(M66:AB66)</f>
        <v>9</v>
      </c>
      <c r="H66" s="35">
        <f>SUM(I66:L66)</f>
        <v>60</v>
      </c>
      <c r="I66" s="95">
        <f aca="true" t="shared" si="3" ref="I66:L69">IF(SUM(M66+Q66+U66+Y66)=0,"",SUM(M66+Q66+U66+Y66))</f>
        <v>30</v>
      </c>
      <c r="J66" s="95">
        <f t="shared" si="3"/>
        <v>30</v>
      </c>
      <c r="K66" s="95">
        <f t="shared" si="3"/>
      </c>
      <c r="L66" s="96">
        <f t="shared" si="3"/>
      </c>
      <c r="M66" s="140">
        <v>20</v>
      </c>
      <c r="N66" s="138">
        <v>20</v>
      </c>
      <c r="O66" s="138"/>
      <c r="P66" s="139"/>
      <c r="Q66" s="140">
        <v>10</v>
      </c>
      <c r="R66" s="138">
        <v>10</v>
      </c>
      <c r="S66" s="138"/>
      <c r="T66" s="139"/>
      <c r="U66" s="196"/>
      <c r="V66" s="138"/>
      <c r="W66" s="138"/>
      <c r="X66" s="139"/>
      <c r="Y66" s="196"/>
      <c r="Z66" s="197"/>
      <c r="AA66" s="197"/>
      <c r="AB66" s="198"/>
    </row>
    <row r="67" spans="2:28" ht="18" customHeight="1">
      <c r="B67" s="91" t="s">
        <v>17</v>
      </c>
      <c r="C67" s="28" t="s">
        <v>153</v>
      </c>
      <c r="D67" s="29"/>
      <c r="E67" s="92"/>
      <c r="F67" s="93">
        <v>1</v>
      </c>
      <c r="G67" s="94">
        <f>sumaECTS(M67:AB67)</f>
        <v>3</v>
      </c>
      <c r="H67" s="35">
        <f>SUM(I67:L67)</f>
        <v>20</v>
      </c>
      <c r="I67" s="95">
        <f t="shared" si="3"/>
        <v>20</v>
      </c>
      <c r="J67" s="95">
        <f t="shared" si="3"/>
      </c>
      <c r="K67" s="95">
        <f t="shared" si="3"/>
      </c>
      <c r="L67" s="96">
        <f t="shared" si="3"/>
      </c>
      <c r="M67" s="40"/>
      <c r="N67" s="36"/>
      <c r="O67" s="36"/>
      <c r="P67" s="38"/>
      <c r="Q67" s="199">
        <v>20</v>
      </c>
      <c r="R67" s="36"/>
      <c r="S67" s="36"/>
      <c r="T67" s="38"/>
      <c r="U67" s="103"/>
      <c r="V67" s="98"/>
      <c r="W67" s="98"/>
      <c r="X67" s="99"/>
      <c r="Y67" s="97"/>
      <c r="Z67" s="98"/>
      <c r="AA67" s="98"/>
      <c r="AB67" s="99"/>
    </row>
    <row r="68" spans="2:28" ht="18" customHeight="1">
      <c r="B68" s="104"/>
      <c r="C68" s="105"/>
      <c r="D68" s="106"/>
      <c r="E68" s="92"/>
      <c r="F68" s="93"/>
      <c r="G68" s="94"/>
      <c r="H68" s="35"/>
      <c r="I68" s="95">
        <f t="shared" si="3"/>
      </c>
      <c r="J68" s="95">
        <f t="shared" si="3"/>
      </c>
      <c r="K68" s="95">
        <f t="shared" si="3"/>
      </c>
      <c r="L68" s="96">
        <f t="shared" si="3"/>
      </c>
      <c r="M68" s="107"/>
      <c r="N68" s="95"/>
      <c r="O68" s="95"/>
      <c r="P68" s="96"/>
      <c r="Q68" s="107"/>
      <c r="R68" s="108"/>
      <c r="S68" s="95"/>
      <c r="T68" s="96"/>
      <c r="U68" s="109"/>
      <c r="V68" s="110"/>
      <c r="W68" s="110"/>
      <c r="X68" s="111"/>
      <c r="Y68" s="112"/>
      <c r="Z68" s="110"/>
      <c r="AA68" s="110"/>
      <c r="AB68" s="111"/>
    </row>
    <row r="69" spans="2:28" ht="18" customHeight="1" thickBot="1">
      <c r="B69" s="113"/>
      <c r="C69" s="114"/>
      <c r="D69" s="115"/>
      <c r="E69" s="116"/>
      <c r="F69" s="117"/>
      <c r="G69" s="118"/>
      <c r="H69" s="119"/>
      <c r="I69" s="120">
        <f t="shared" si="3"/>
      </c>
      <c r="J69" s="120">
        <f t="shared" si="3"/>
      </c>
      <c r="K69" s="120">
        <f t="shared" si="3"/>
      </c>
      <c r="L69" s="118">
        <f t="shared" si="3"/>
      </c>
      <c r="M69" s="119"/>
      <c r="N69" s="120"/>
      <c r="O69" s="120"/>
      <c r="P69" s="118"/>
      <c r="Q69" s="119"/>
      <c r="R69" s="120"/>
      <c r="S69" s="120"/>
      <c r="T69" s="118"/>
      <c r="U69" s="107"/>
      <c r="V69" s="95"/>
      <c r="W69" s="95"/>
      <c r="X69" s="96"/>
      <c r="Y69" s="107"/>
      <c r="Z69" s="95"/>
      <c r="AA69" s="95"/>
      <c r="AB69" s="96"/>
    </row>
    <row r="70" spans="2:28" ht="18" customHeight="1" thickTop="1">
      <c r="B70" s="121"/>
      <c r="C70" s="297" t="s">
        <v>21</v>
      </c>
      <c r="D70" s="298"/>
      <c r="E70" s="301">
        <f aca="true" t="shared" si="4" ref="E70:AB70">SUM(E66:E69)</f>
        <v>0</v>
      </c>
      <c r="F70" s="303">
        <f t="shared" si="4"/>
        <v>3</v>
      </c>
      <c r="G70" s="275">
        <f t="shared" si="4"/>
        <v>12</v>
      </c>
      <c r="H70" s="305">
        <f t="shared" si="4"/>
        <v>80</v>
      </c>
      <c r="I70" s="303">
        <f t="shared" si="4"/>
        <v>50</v>
      </c>
      <c r="J70" s="303">
        <f t="shared" si="4"/>
        <v>30</v>
      </c>
      <c r="K70" s="303">
        <f t="shared" si="4"/>
        <v>0</v>
      </c>
      <c r="L70" s="275">
        <f t="shared" si="4"/>
        <v>0</v>
      </c>
      <c r="M70" s="122">
        <f t="shared" si="4"/>
        <v>20</v>
      </c>
      <c r="N70" s="123">
        <f t="shared" si="4"/>
        <v>20</v>
      </c>
      <c r="O70" s="123">
        <f t="shared" si="4"/>
        <v>0</v>
      </c>
      <c r="P70" s="124">
        <f t="shared" si="4"/>
        <v>0</v>
      </c>
      <c r="Q70" s="122">
        <f t="shared" si="4"/>
        <v>30</v>
      </c>
      <c r="R70" s="123">
        <f t="shared" si="4"/>
        <v>10</v>
      </c>
      <c r="S70" s="123">
        <f t="shared" si="4"/>
        <v>0</v>
      </c>
      <c r="T70" s="125">
        <f t="shared" si="4"/>
        <v>0</v>
      </c>
      <c r="U70" s="126">
        <f t="shared" si="4"/>
        <v>0</v>
      </c>
      <c r="V70" s="123">
        <f t="shared" si="4"/>
        <v>0</v>
      </c>
      <c r="W70" s="123">
        <f t="shared" si="4"/>
        <v>0</v>
      </c>
      <c r="X70" s="124">
        <f t="shared" si="4"/>
        <v>0</v>
      </c>
      <c r="Y70" s="122">
        <f t="shared" si="4"/>
        <v>0</v>
      </c>
      <c r="Z70" s="123">
        <f t="shared" si="4"/>
        <v>0</v>
      </c>
      <c r="AA70" s="123">
        <f t="shared" si="4"/>
        <v>0</v>
      </c>
      <c r="AB70" s="125">
        <f t="shared" si="4"/>
        <v>0</v>
      </c>
    </row>
    <row r="71" spans="2:30" ht="18" customHeight="1" thickBot="1">
      <c r="B71" s="127"/>
      <c r="C71" s="299"/>
      <c r="D71" s="300"/>
      <c r="E71" s="302"/>
      <c r="F71" s="304"/>
      <c r="G71" s="276"/>
      <c r="H71" s="306"/>
      <c r="I71" s="304"/>
      <c r="J71" s="304"/>
      <c r="K71" s="304"/>
      <c r="L71" s="276"/>
      <c r="M71" s="277">
        <f>SUM(M70:P70)</f>
        <v>40</v>
      </c>
      <c r="N71" s="278"/>
      <c r="O71" s="278"/>
      <c r="P71" s="279"/>
      <c r="Q71" s="277">
        <f>SUM(Q70:T70)</f>
        <v>40</v>
      </c>
      <c r="R71" s="278"/>
      <c r="S71" s="278"/>
      <c r="T71" s="279"/>
      <c r="U71" s="277">
        <f>SUM(U70:X70)</f>
        <v>0</v>
      </c>
      <c r="V71" s="278"/>
      <c r="W71" s="278"/>
      <c r="X71" s="279"/>
      <c r="Y71" s="277">
        <f>SUM(Y70:AB70)</f>
        <v>0</v>
      </c>
      <c r="Z71" s="278"/>
      <c r="AA71" s="278"/>
      <c r="AB71" s="279"/>
      <c r="AD71" s="67">
        <f>SUM(M71:AB71)</f>
        <v>80</v>
      </c>
    </row>
    <row r="72" spans="2:28" ht="18" customHeight="1">
      <c r="B72" s="280" t="s">
        <v>59</v>
      </c>
      <c r="C72" s="281"/>
      <c r="D72" s="282"/>
      <c r="E72" s="283" t="s">
        <v>188</v>
      </c>
      <c r="F72" s="285" t="s">
        <v>24</v>
      </c>
      <c r="G72" s="288" t="s">
        <v>44</v>
      </c>
      <c r="H72" s="291" t="s">
        <v>8</v>
      </c>
      <c r="I72" s="272" t="s">
        <v>12</v>
      </c>
      <c r="J72" s="272" t="s">
        <v>13</v>
      </c>
      <c r="K72" s="272" t="s">
        <v>14</v>
      </c>
      <c r="L72" s="273" t="s">
        <v>40</v>
      </c>
      <c r="M72" s="270" t="s">
        <v>53</v>
      </c>
      <c r="N72" s="269"/>
      <c r="O72" s="269"/>
      <c r="P72" s="245"/>
      <c r="Q72" s="270" t="s">
        <v>54</v>
      </c>
      <c r="R72" s="269"/>
      <c r="S72" s="269"/>
      <c r="T72" s="271"/>
      <c r="U72" s="268" t="s">
        <v>55</v>
      </c>
      <c r="V72" s="269"/>
      <c r="W72" s="269"/>
      <c r="X72" s="245"/>
      <c r="Y72" s="270" t="s">
        <v>56</v>
      </c>
      <c r="Z72" s="269"/>
      <c r="AA72" s="269"/>
      <c r="AB72" s="271"/>
    </row>
    <row r="73" spans="2:28" ht="18" customHeight="1">
      <c r="B73" s="280"/>
      <c r="C73" s="281"/>
      <c r="D73" s="282"/>
      <c r="E73" s="283"/>
      <c r="F73" s="286"/>
      <c r="G73" s="289"/>
      <c r="H73" s="292"/>
      <c r="I73" s="272"/>
      <c r="J73" s="272"/>
      <c r="K73" s="272"/>
      <c r="L73" s="273"/>
      <c r="M73" s="260" t="s">
        <v>12</v>
      </c>
      <c r="N73" s="262" t="s">
        <v>13</v>
      </c>
      <c r="O73" s="258" t="s">
        <v>14</v>
      </c>
      <c r="P73" s="68" t="s">
        <v>57</v>
      </c>
      <c r="Q73" s="260" t="s">
        <v>12</v>
      </c>
      <c r="R73" s="262" t="s">
        <v>13</v>
      </c>
      <c r="S73" s="258" t="s">
        <v>14</v>
      </c>
      <c r="T73" s="68" t="s">
        <v>57</v>
      </c>
      <c r="U73" s="260" t="s">
        <v>12</v>
      </c>
      <c r="V73" s="262" t="s">
        <v>13</v>
      </c>
      <c r="W73" s="258" t="s">
        <v>14</v>
      </c>
      <c r="X73" s="68" t="s">
        <v>57</v>
      </c>
      <c r="Y73" s="260" t="s">
        <v>12</v>
      </c>
      <c r="Z73" s="262" t="s">
        <v>13</v>
      </c>
      <c r="AA73" s="258" t="s">
        <v>14</v>
      </c>
      <c r="AB73" s="68" t="s">
        <v>57</v>
      </c>
    </row>
    <row r="74" spans="2:28" ht="18" customHeight="1" thickBot="1">
      <c r="B74" s="280"/>
      <c r="C74" s="281"/>
      <c r="D74" s="282"/>
      <c r="E74" s="284"/>
      <c r="F74" s="287"/>
      <c r="G74" s="290"/>
      <c r="H74" s="293"/>
      <c r="I74" s="263"/>
      <c r="J74" s="263"/>
      <c r="K74" s="263"/>
      <c r="L74" s="274"/>
      <c r="M74" s="261"/>
      <c r="N74" s="263"/>
      <c r="O74" s="259"/>
      <c r="P74" s="25" t="s">
        <v>27</v>
      </c>
      <c r="Q74" s="261"/>
      <c r="R74" s="263"/>
      <c r="S74" s="259"/>
      <c r="T74" s="25" t="s">
        <v>27</v>
      </c>
      <c r="U74" s="261"/>
      <c r="V74" s="263"/>
      <c r="W74" s="259"/>
      <c r="X74" s="25" t="s">
        <v>27</v>
      </c>
      <c r="Y74" s="261"/>
      <c r="Z74" s="263"/>
      <c r="AA74" s="259"/>
      <c r="AB74" s="25" t="s">
        <v>27</v>
      </c>
    </row>
    <row r="75" spans="2:30" ht="18" customHeight="1">
      <c r="B75" s="280"/>
      <c r="C75" s="281"/>
      <c r="D75" s="282"/>
      <c r="E75" s="264">
        <f>SUM(E24,E70)</f>
        <v>0</v>
      </c>
      <c r="F75" s="251">
        <f>SUM(F70)</f>
        <v>3</v>
      </c>
      <c r="G75" s="253">
        <f aca="true" t="shared" si="5" ref="G75:AB75">SUM(G24,G70)</f>
        <v>12</v>
      </c>
      <c r="H75" s="266">
        <f t="shared" si="5"/>
        <v>80</v>
      </c>
      <c r="I75" s="251">
        <f t="shared" si="5"/>
        <v>50</v>
      </c>
      <c r="J75" s="251">
        <f t="shared" si="5"/>
        <v>30</v>
      </c>
      <c r="K75" s="251">
        <f t="shared" si="5"/>
        <v>0</v>
      </c>
      <c r="L75" s="251">
        <f t="shared" si="5"/>
        <v>0</v>
      </c>
      <c r="M75" s="69">
        <f t="shared" si="5"/>
        <v>20</v>
      </c>
      <c r="N75" s="70">
        <f t="shared" si="5"/>
        <v>20</v>
      </c>
      <c r="O75" s="70">
        <f t="shared" si="5"/>
        <v>0</v>
      </c>
      <c r="P75" s="72">
        <f t="shared" si="5"/>
        <v>0</v>
      </c>
      <c r="Q75" s="69">
        <f t="shared" si="5"/>
        <v>30</v>
      </c>
      <c r="R75" s="70">
        <f t="shared" si="5"/>
        <v>10</v>
      </c>
      <c r="S75" s="70">
        <f t="shared" si="5"/>
        <v>0</v>
      </c>
      <c r="T75" s="71">
        <f t="shared" si="5"/>
        <v>0</v>
      </c>
      <c r="U75" s="73">
        <f t="shared" si="5"/>
        <v>0</v>
      </c>
      <c r="V75" s="70">
        <f t="shared" si="5"/>
        <v>0</v>
      </c>
      <c r="W75" s="70">
        <f t="shared" si="5"/>
        <v>0</v>
      </c>
      <c r="X75" s="72">
        <f t="shared" si="5"/>
        <v>0</v>
      </c>
      <c r="Y75" s="69">
        <f t="shared" si="5"/>
        <v>0</v>
      </c>
      <c r="Z75" s="70">
        <f t="shared" si="5"/>
        <v>0</v>
      </c>
      <c r="AA75" s="70">
        <f t="shared" si="5"/>
        <v>0</v>
      </c>
      <c r="AB75" s="71">
        <f t="shared" si="5"/>
        <v>0</v>
      </c>
      <c r="AD75" s="67" t="s">
        <v>45</v>
      </c>
    </row>
    <row r="76" spans="2:30" ht="18" customHeight="1" thickBot="1">
      <c r="B76" s="280"/>
      <c r="C76" s="281"/>
      <c r="D76" s="282"/>
      <c r="E76" s="265"/>
      <c r="F76" s="252"/>
      <c r="G76" s="254"/>
      <c r="H76" s="267"/>
      <c r="I76" s="252"/>
      <c r="J76" s="252"/>
      <c r="K76" s="252"/>
      <c r="L76" s="252"/>
      <c r="M76" s="255">
        <f>SUM(M75:P75)</f>
        <v>40</v>
      </c>
      <c r="N76" s="256"/>
      <c r="O76" s="256"/>
      <c r="P76" s="257"/>
      <c r="Q76" s="255">
        <f>SUM(Q75:T75)</f>
        <v>40</v>
      </c>
      <c r="R76" s="256"/>
      <c r="S76" s="256"/>
      <c r="T76" s="257"/>
      <c r="U76" s="255">
        <f>SUM(U75:X75)</f>
        <v>0</v>
      </c>
      <c r="V76" s="256"/>
      <c r="W76" s="256"/>
      <c r="X76" s="257"/>
      <c r="Y76" s="255">
        <f>SUM(Y75:AB75)</f>
        <v>0</v>
      </c>
      <c r="Z76" s="256"/>
      <c r="AA76" s="256"/>
      <c r="AB76" s="257"/>
      <c r="AD76" s="67">
        <f>SUM(M76:AB76)</f>
        <v>80</v>
      </c>
    </row>
    <row r="77" spans="2:30" ht="18" customHeight="1">
      <c r="B77" s="280"/>
      <c r="C77" s="281"/>
      <c r="D77" s="282"/>
      <c r="E77" s="236" t="s">
        <v>22</v>
      </c>
      <c r="F77" s="237"/>
      <c r="G77" s="238"/>
      <c r="H77" s="245" t="s">
        <v>23</v>
      </c>
      <c r="I77" s="246"/>
      <c r="J77" s="246"/>
      <c r="K77" s="246"/>
      <c r="L77" s="247"/>
      <c r="M77" s="248">
        <v>0</v>
      </c>
      <c r="N77" s="249"/>
      <c r="O77" s="249"/>
      <c r="P77" s="250"/>
      <c r="Q77" s="248">
        <v>0</v>
      </c>
      <c r="R77" s="249"/>
      <c r="S77" s="249"/>
      <c r="T77" s="250"/>
      <c r="U77" s="248">
        <v>0</v>
      </c>
      <c r="V77" s="249"/>
      <c r="W77" s="249"/>
      <c r="X77" s="250"/>
      <c r="Y77" s="248">
        <v>0</v>
      </c>
      <c r="Z77" s="249"/>
      <c r="AA77" s="249"/>
      <c r="AB77" s="250"/>
      <c r="AD77" s="67">
        <f>SUM(M77:AB77)</f>
        <v>0</v>
      </c>
    </row>
    <row r="78" spans="2:30" ht="18" customHeight="1">
      <c r="B78" s="280"/>
      <c r="C78" s="281"/>
      <c r="D78" s="282"/>
      <c r="E78" s="239"/>
      <c r="F78" s="240"/>
      <c r="G78" s="241"/>
      <c r="H78" s="230" t="s">
        <v>24</v>
      </c>
      <c r="I78" s="231"/>
      <c r="J78" s="231"/>
      <c r="K78" s="231"/>
      <c r="L78" s="232"/>
      <c r="M78" s="227">
        <v>1</v>
      </c>
      <c r="N78" s="228"/>
      <c r="O78" s="228"/>
      <c r="P78" s="229"/>
      <c r="Q78" s="227">
        <v>2</v>
      </c>
      <c r="R78" s="228"/>
      <c r="S78" s="228"/>
      <c r="T78" s="229"/>
      <c r="U78" s="227">
        <v>0</v>
      </c>
      <c r="V78" s="228"/>
      <c r="W78" s="228"/>
      <c r="X78" s="229"/>
      <c r="Y78" s="227">
        <v>0</v>
      </c>
      <c r="Z78" s="228"/>
      <c r="AA78" s="228"/>
      <c r="AB78" s="229"/>
      <c r="AD78" s="67">
        <f>SUM(M78:AB78)</f>
        <v>3</v>
      </c>
    </row>
    <row r="79" spans="2:30" ht="18" customHeight="1" thickBot="1">
      <c r="B79" s="280"/>
      <c r="C79" s="281"/>
      <c r="D79" s="282"/>
      <c r="E79" s="242"/>
      <c r="F79" s="243"/>
      <c r="G79" s="244"/>
      <c r="H79" s="230" t="s">
        <v>44</v>
      </c>
      <c r="I79" s="231"/>
      <c r="J79" s="231"/>
      <c r="K79" s="231"/>
      <c r="L79" s="232"/>
      <c r="M79" s="233">
        <f>sumaECTS(M66:P69)+M33</f>
        <v>5</v>
      </c>
      <c r="N79" s="234"/>
      <c r="O79" s="234"/>
      <c r="P79" s="235"/>
      <c r="Q79" s="233">
        <f>sumaECTS(Q66:T69)+Q33</f>
        <v>7</v>
      </c>
      <c r="R79" s="234"/>
      <c r="S79" s="234"/>
      <c r="T79" s="235"/>
      <c r="U79" s="233">
        <f>sumaECTS(U66:X69)+U33</f>
        <v>0</v>
      </c>
      <c r="V79" s="234"/>
      <c r="W79" s="234"/>
      <c r="X79" s="235"/>
      <c r="Y79" s="233">
        <f>sumaECTS(Y66:AB69)+Y33</f>
        <v>0</v>
      </c>
      <c r="Z79" s="234"/>
      <c r="AA79" s="234"/>
      <c r="AB79" s="235"/>
      <c r="AD79" s="67">
        <f>SUM(M79:AB79)</f>
        <v>12</v>
      </c>
    </row>
    <row r="80" spans="2:28" ht="15" customHeight="1"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74"/>
      <c r="Q80" s="2"/>
      <c r="R80" s="3"/>
      <c r="S80" s="3"/>
      <c r="T80" s="3"/>
      <c r="U80" s="3"/>
      <c r="V80" s="3"/>
      <c r="W80" s="3"/>
      <c r="X80" s="3"/>
      <c r="Y80" s="3"/>
      <c r="Z80" s="3"/>
      <c r="AA80" s="3"/>
      <c r="AB80" s="74"/>
    </row>
    <row r="81" spans="2:28" ht="18" customHeight="1">
      <c r="B81" s="75" t="s">
        <v>25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5"/>
      <c r="R81" s="11" t="s">
        <v>197</v>
      </c>
      <c r="S81" s="8"/>
      <c r="T81" s="6"/>
      <c r="U81" s="6"/>
      <c r="V81" s="6"/>
      <c r="W81" s="6"/>
      <c r="X81" s="6"/>
      <c r="Y81" s="76"/>
      <c r="AA81" s="6"/>
      <c r="AB81" s="77"/>
    </row>
    <row r="82" spans="2:28" ht="18" customHeight="1">
      <c r="B82" s="78" t="s">
        <v>16</v>
      </c>
      <c r="C82" s="11" t="s">
        <v>79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5"/>
      <c r="R82" s="11"/>
      <c r="S82" s="8"/>
      <c r="T82" s="6"/>
      <c r="U82" s="6"/>
      <c r="V82" s="6"/>
      <c r="W82" s="6"/>
      <c r="X82" s="6"/>
      <c r="Y82" s="76"/>
      <c r="AA82" s="6"/>
      <c r="AB82" s="77"/>
    </row>
    <row r="83" spans="2:28" ht="18" customHeight="1">
      <c r="B83" s="78" t="s">
        <v>17</v>
      </c>
      <c r="C83" s="6" t="s">
        <v>182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77"/>
      <c r="Q83" s="79"/>
      <c r="R83" s="80" t="s">
        <v>26</v>
      </c>
      <c r="S83" s="8"/>
      <c r="T83" s="81"/>
      <c r="U83" s="81"/>
      <c r="V83" s="81"/>
      <c r="W83" s="81"/>
      <c r="X83" s="81"/>
      <c r="Y83" s="81"/>
      <c r="Z83" s="81"/>
      <c r="AA83" s="81"/>
      <c r="AB83" s="82"/>
    </row>
    <row r="84" spans="2:28" ht="18" customHeight="1">
      <c r="B84" s="78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77"/>
      <c r="Q84" s="79"/>
      <c r="R84" s="11" t="s">
        <v>12</v>
      </c>
      <c r="S84" s="83" t="s">
        <v>60</v>
      </c>
      <c r="T84" s="81"/>
      <c r="U84" s="81"/>
      <c r="V84" s="81"/>
      <c r="W84" s="81"/>
      <c r="X84" s="81"/>
      <c r="Y84" s="81"/>
      <c r="Z84" s="81"/>
      <c r="AA84" s="81"/>
      <c r="AB84" s="82"/>
    </row>
    <row r="85" spans="2:28" ht="18" customHeight="1">
      <c r="B85" s="78"/>
      <c r="C85" s="6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79"/>
      <c r="R85" s="11" t="s">
        <v>13</v>
      </c>
      <c r="S85" s="83" t="s">
        <v>61</v>
      </c>
      <c r="T85" s="81"/>
      <c r="U85" s="81"/>
      <c r="V85" s="11"/>
      <c r="W85" s="81"/>
      <c r="X85" s="81"/>
      <c r="Y85" s="81"/>
      <c r="Z85" s="81"/>
      <c r="AA85" s="81"/>
      <c r="AB85" s="82"/>
    </row>
    <row r="86" spans="2:28" ht="18" customHeight="1">
      <c r="B86" s="78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79"/>
      <c r="R86" s="11" t="s">
        <v>14</v>
      </c>
      <c r="S86" s="83" t="s">
        <v>62</v>
      </c>
      <c r="T86" s="81"/>
      <c r="U86" s="81"/>
      <c r="V86" s="81"/>
      <c r="W86" s="81"/>
      <c r="X86" s="81"/>
      <c r="Y86" s="81"/>
      <c r="Z86" s="81"/>
      <c r="AA86" s="81"/>
      <c r="AB86" s="82"/>
    </row>
    <row r="87" spans="2:28" ht="18" customHeight="1">
      <c r="B87" s="78"/>
      <c r="C87" s="84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79"/>
      <c r="R87" s="11" t="s">
        <v>57</v>
      </c>
      <c r="S87" s="83" t="s">
        <v>63</v>
      </c>
      <c r="T87" s="81"/>
      <c r="U87" s="81"/>
      <c r="V87" s="81"/>
      <c r="W87" s="81"/>
      <c r="X87" s="81"/>
      <c r="Y87" s="81"/>
      <c r="Z87" s="81"/>
      <c r="AA87" s="81"/>
      <c r="AB87" s="82"/>
    </row>
    <row r="88" spans="2:28" ht="18" customHeight="1">
      <c r="B88" s="78"/>
      <c r="C88" s="85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79"/>
      <c r="R88" s="11" t="s">
        <v>27</v>
      </c>
      <c r="S88" s="83" t="s">
        <v>64</v>
      </c>
      <c r="T88" s="81"/>
      <c r="U88" s="81"/>
      <c r="V88" s="81"/>
      <c r="W88" s="11"/>
      <c r="X88" s="11"/>
      <c r="Y88" s="11"/>
      <c r="Z88" s="11"/>
      <c r="AA88" s="81"/>
      <c r="AB88" s="82"/>
    </row>
    <row r="89" spans="2:28" ht="18" customHeight="1">
      <c r="B89" s="78"/>
      <c r="C89" s="6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79"/>
      <c r="R89" s="11" t="s">
        <v>65</v>
      </c>
      <c r="S89" s="83" t="s">
        <v>66</v>
      </c>
      <c r="T89" s="81"/>
      <c r="U89" s="81"/>
      <c r="V89" s="81"/>
      <c r="W89" s="81"/>
      <c r="X89" s="81"/>
      <c r="Y89" s="81"/>
      <c r="Z89" s="81"/>
      <c r="AA89" s="81"/>
      <c r="AB89" s="82"/>
    </row>
    <row r="90" spans="2:28" ht="18" customHeight="1">
      <c r="B90" s="78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79"/>
      <c r="R90" s="86"/>
      <c r="S90" s="7" t="s">
        <v>28</v>
      </c>
      <c r="T90" s="11" t="s">
        <v>29</v>
      </c>
      <c r="U90" s="81"/>
      <c r="V90" s="81"/>
      <c r="W90" s="81"/>
      <c r="X90" s="81"/>
      <c r="Y90" s="81"/>
      <c r="Z90" s="81"/>
      <c r="AA90" s="81"/>
      <c r="AB90" s="82"/>
    </row>
    <row r="91" spans="2:28" ht="18" customHeight="1" thickBot="1">
      <c r="B91" s="87"/>
      <c r="C91" s="88"/>
      <c r="D91" s="88"/>
      <c r="E91" s="88"/>
      <c r="F91" s="89"/>
      <c r="G91" s="89"/>
      <c r="H91" s="89"/>
      <c r="I91" s="89"/>
      <c r="J91" s="89"/>
      <c r="K91" s="89"/>
      <c r="L91" s="88"/>
      <c r="M91" s="88"/>
      <c r="N91" s="88"/>
      <c r="O91" s="88"/>
      <c r="P91" s="90"/>
      <c r="Q91" s="224" t="s">
        <v>30</v>
      </c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6"/>
    </row>
    <row r="92" spans="2:28" ht="18" customHeight="1">
      <c r="B92" s="2"/>
      <c r="C92" s="3"/>
      <c r="D92" s="4"/>
      <c r="E92" s="343" t="s">
        <v>208</v>
      </c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5"/>
      <c r="U92" s="349" t="s">
        <v>0</v>
      </c>
      <c r="V92" s="350"/>
      <c r="W92" s="350"/>
      <c r="X92" s="350"/>
      <c r="Y92" s="350"/>
      <c r="Z92" s="350"/>
      <c r="AA92" s="350"/>
      <c r="AB92" s="351"/>
    </row>
    <row r="93" spans="2:28" ht="18" customHeight="1">
      <c r="B93" s="352"/>
      <c r="C93" s="353"/>
      <c r="D93" s="354"/>
      <c r="E93" s="346"/>
      <c r="F93" s="347"/>
      <c r="G93" s="347"/>
      <c r="H93" s="347"/>
      <c r="I93" s="347"/>
      <c r="J93" s="347"/>
      <c r="K93" s="347"/>
      <c r="L93" s="347"/>
      <c r="M93" s="347"/>
      <c r="N93" s="347"/>
      <c r="O93" s="347"/>
      <c r="P93" s="347"/>
      <c r="Q93" s="347"/>
      <c r="R93" s="347"/>
      <c r="S93" s="347"/>
      <c r="T93" s="348"/>
      <c r="U93" s="200"/>
      <c r="V93" s="201"/>
      <c r="W93" s="201"/>
      <c r="X93" s="201"/>
      <c r="Y93" s="201"/>
      <c r="Z93" s="201"/>
      <c r="AA93" s="201"/>
      <c r="AB93" s="202"/>
    </row>
    <row r="94" spans="2:28" ht="18" customHeight="1">
      <c r="B94" s="355" t="s">
        <v>201</v>
      </c>
      <c r="C94" s="356"/>
      <c r="D94" s="357"/>
      <c r="E94" s="346"/>
      <c r="F94" s="347"/>
      <c r="G94" s="347"/>
      <c r="H94" s="347"/>
      <c r="I94" s="347"/>
      <c r="J94" s="347"/>
      <c r="K94" s="347"/>
      <c r="L94" s="347"/>
      <c r="M94" s="347"/>
      <c r="N94" s="347"/>
      <c r="O94" s="347"/>
      <c r="P94" s="347"/>
      <c r="Q94" s="347"/>
      <c r="R94" s="347"/>
      <c r="S94" s="347"/>
      <c r="T94" s="348"/>
      <c r="U94" s="200"/>
      <c r="V94" s="201"/>
      <c r="W94" s="201"/>
      <c r="X94" s="201"/>
      <c r="Y94" s="201"/>
      <c r="Z94" s="201"/>
      <c r="AA94" s="201"/>
      <c r="AB94" s="202"/>
    </row>
    <row r="95" spans="2:28" ht="18" customHeight="1">
      <c r="B95" s="218"/>
      <c r="C95" s="219"/>
      <c r="D95" s="220"/>
      <c r="E95" s="221" t="s">
        <v>202</v>
      </c>
      <c r="F95" s="23"/>
      <c r="G95" s="23"/>
      <c r="H95" s="175" t="s">
        <v>203</v>
      </c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7"/>
      <c r="U95" s="200"/>
      <c r="V95" s="201"/>
      <c r="W95" s="201"/>
      <c r="X95" s="201"/>
      <c r="Y95" s="201"/>
      <c r="Z95" s="201"/>
      <c r="AA95" s="201"/>
      <c r="AB95" s="202"/>
    </row>
    <row r="96" spans="2:28" ht="18" customHeight="1">
      <c r="B96" s="332" t="s">
        <v>204</v>
      </c>
      <c r="C96" s="333"/>
      <c r="D96" s="334"/>
      <c r="E96" s="6" t="s">
        <v>73</v>
      </c>
      <c r="F96" s="8"/>
      <c r="G96" s="8"/>
      <c r="H96" s="9" t="s">
        <v>181</v>
      </c>
      <c r="K96" s="10"/>
      <c r="L96" s="10"/>
      <c r="M96" s="10"/>
      <c r="N96" s="10"/>
      <c r="O96" s="10"/>
      <c r="P96" s="10"/>
      <c r="Q96" s="11"/>
      <c r="R96" s="11"/>
      <c r="S96" s="11"/>
      <c r="T96" s="12"/>
      <c r="U96" s="203"/>
      <c r="V96" s="11"/>
      <c r="W96" s="11"/>
      <c r="X96" s="11"/>
      <c r="Y96" s="11"/>
      <c r="Z96" s="11"/>
      <c r="AA96" s="11"/>
      <c r="AB96" s="12"/>
    </row>
    <row r="97" spans="2:28" ht="18" customHeight="1">
      <c r="B97" s="332" t="s">
        <v>205</v>
      </c>
      <c r="C97" s="333"/>
      <c r="D97" s="334"/>
      <c r="E97" s="6" t="s">
        <v>72</v>
      </c>
      <c r="F97" s="8"/>
      <c r="G97" s="8"/>
      <c r="H97" s="9" t="s">
        <v>154</v>
      </c>
      <c r="K97" s="10"/>
      <c r="L97" s="10"/>
      <c r="M97" s="10"/>
      <c r="N97" s="10"/>
      <c r="O97" s="10"/>
      <c r="P97" s="10"/>
      <c r="Q97" s="11"/>
      <c r="R97" s="11"/>
      <c r="S97" s="11"/>
      <c r="T97" s="12"/>
      <c r="AB97" s="213"/>
    </row>
    <row r="98" spans="2:28" ht="18" customHeight="1">
      <c r="B98" s="332" t="s">
        <v>206</v>
      </c>
      <c r="C98" s="333"/>
      <c r="D98" s="334"/>
      <c r="E98" s="6" t="s">
        <v>1</v>
      </c>
      <c r="F98" s="6"/>
      <c r="G98" s="6"/>
      <c r="H98" s="10" t="s">
        <v>78</v>
      </c>
      <c r="K98" s="10"/>
      <c r="L98" s="10"/>
      <c r="M98" s="10"/>
      <c r="N98" s="10"/>
      <c r="O98" s="10"/>
      <c r="P98" s="10"/>
      <c r="Q98" s="11"/>
      <c r="R98" s="11"/>
      <c r="S98" s="11"/>
      <c r="T98" s="12"/>
      <c r="AB98" s="213"/>
    </row>
    <row r="99" spans="2:28" ht="18" customHeight="1">
      <c r="B99" s="338"/>
      <c r="C99" s="240"/>
      <c r="D99" s="339"/>
      <c r="E99" s="17" t="s">
        <v>3</v>
      </c>
      <c r="F99" s="6"/>
      <c r="G99" s="6"/>
      <c r="H99" s="10" t="s">
        <v>110</v>
      </c>
      <c r="K99" s="10"/>
      <c r="L99" s="10"/>
      <c r="M99" s="10"/>
      <c r="N99" s="10"/>
      <c r="O99" s="10"/>
      <c r="P99" s="10"/>
      <c r="Q99" s="11"/>
      <c r="R99" s="11"/>
      <c r="S99" s="11"/>
      <c r="T99" s="12"/>
      <c r="U99" s="13"/>
      <c r="V99" s="14"/>
      <c r="W99" s="14"/>
      <c r="X99" s="14"/>
      <c r="Y99" s="14"/>
      <c r="Z99" s="14"/>
      <c r="AA99" s="14"/>
      <c r="AB99" s="15"/>
    </row>
    <row r="100" spans="2:28" ht="18" customHeight="1">
      <c r="B100" s="13"/>
      <c r="C100" s="14"/>
      <c r="D100" s="16"/>
      <c r="E100" s="6"/>
      <c r="F100" s="6"/>
      <c r="G100" s="6"/>
      <c r="H100" s="10" t="s">
        <v>111</v>
      </c>
      <c r="K100" s="10"/>
      <c r="L100" s="10"/>
      <c r="M100" s="10"/>
      <c r="N100" s="10"/>
      <c r="O100" s="10"/>
      <c r="P100" s="10"/>
      <c r="Q100" s="11"/>
      <c r="R100" s="11"/>
      <c r="S100" s="11"/>
      <c r="T100" s="12"/>
      <c r="U100" s="335" t="s">
        <v>2</v>
      </c>
      <c r="V100" s="336"/>
      <c r="W100" s="336"/>
      <c r="X100" s="336"/>
      <c r="Y100" s="336"/>
      <c r="Z100" s="336"/>
      <c r="AA100" s="336"/>
      <c r="AB100" s="337"/>
    </row>
    <row r="101" spans="2:28" ht="18" customHeight="1">
      <c r="B101" s="13"/>
      <c r="C101" s="14"/>
      <c r="D101" s="16"/>
      <c r="E101" s="6"/>
      <c r="F101" s="6"/>
      <c r="G101" s="6"/>
      <c r="H101" s="10" t="s">
        <v>122</v>
      </c>
      <c r="K101" s="10"/>
      <c r="L101" s="10"/>
      <c r="M101" s="10"/>
      <c r="N101" s="10"/>
      <c r="O101" s="10"/>
      <c r="P101" s="10"/>
      <c r="Q101" s="11"/>
      <c r="R101" s="11"/>
      <c r="S101" s="11"/>
      <c r="T101" s="12"/>
      <c r="U101" s="335" t="s">
        <v>4</v>
      </c>
      <c r="V101" s="336"/>
      <c r="W101" s="336"/>
      <c r="X101" s="336"/>
      <c r="Y101" s="336"/>
      <c r="Z101" s="336"/>
      <c r="AA101" s="336"/>
      <c r="AB101" s="337"/>
    </row>
    <row r="102" spans="2:28" ht="18" customHeight="1">
      <c r="B102" s="13"/>
      <c r="C102" s="14"/>
      <c r="D102" s="16"/>
      <c r="E102" s="6"/>
      <c r="F102" s="6"/>
      <c r="G102" s="6"/>
      <c r="H102" s="10" t="s">
        <v>131</v>
      </c>
      <c r="K102" s="10"/>
      <c r="L102" s="10"/>
      <c r="M102" s="10"/>
      <c r="N102" s="10"/>
      <c r="O102" s="10"/>
      <c r="P102" s="10"/>
      <c r="Q102" s="11"/>
      <c r="R102" s="11"/>
      <c r="S102" s="11"/>
      <c r="T102" s="12"/>
      <c r="U102" s="13"/>
      <c r="V102" s="14"/>
      <c r="W102" s="14"/>
      <c r="X102" s="14"/>
      <c r="Y102" s="14"/>
      <c r="Z102" s="14"/>
      <c r="AA102" s="14"/>
      <c r="AB102" s="15"/>
    </row>
    <row r="103" spans="2:28" ht="18" customHeight="1">
      <c r="B103" s="13"/>
      <c r="C103" s="14"/>
      <c r="D103" s="16"/>
      <c r="E103" s="6"/>
      <c r="F103" s="6"/>
      <c r="G103" s="6"/>
      <c r="H103" s="10" t="s">
        <v>141</v>
      </c>
      <c r="K103" s="11"/>
      <c r="L103" s="10"/>
      <c r="M103" s="10"/>
      <c r="N103" s="10"/>
      <c r="O103" s="10"/>
      <c r="P103" s="10"/>
      <c r="Q103" s="11"/>
      <c r="R103" s="11"/>
      <c r="S103" s="11"/>
      <c r="T103" s="12"/>
      <c r="U103" s="204"/>
      <c r="V103" s="194"/>
      <c r="W103" s="194"/>
      <c r="X103" s="194"/>
      <c r="Y103" s="194"/>
      <c r="Z103" s="194"/>
      <c r="AA103" s="194"/>
      <c r="AB103" s="205"/>
    </row>
    <row r="104" spans="2:28" ht="18" customHeight="1" thickBot="1">
      <c r="B104" s="19"/>
      <c r="C104" s="20"/>
      <c r="D104" s="21"/>
      <c r="E104" s="17"/>
      <c r="F104" s="6"/>
      <c r="G104" s="6"/>
      <c r="H104" s="6"/>
      <c r="I104" s="6"/>
      <c r="J104" s="22"/>
      <c r="K104" s="6"/>
      <c r="L104" s="22"/>
      <c r="M104" s="10"/>
      <c r="N104" s="10"/>
      <c r="O104" s="10"/>
      <c r="P104" s="10"/>
      <c r="Q104" s="11"/>
      <c r="R104" s="11"/>
      <c r="S104" s="11"/>
      <c r="T104" s="12"/>
      <c r="U104" s="340" t="s">
        <v>50</v>
      </c>
      <c r="V104" s="341"/>
      <c r="W104" s="341"/>
      <c r="X104" s="341"/>
      <c r="Y104" s="341"/>
      <c r="Z104" s="341"/>
      <c r="AA104" s="341"/>
      <c r="AB104" s="342"/>
    </row>
    <row r="105" spans="2:28" ht="8.25" customHeight="1" thickBot="1">
      <c r="B105" s="314"/>
      <c r="C105" s="31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315"/>
      <c r="AB105" s="316"/>
    </row>
    <row r="106" spans="2:28" ht="18" customHeight="1">
      <c r="B106" s="317" t="s">
        <v>51</v>
      </c>
      <c r="C106" s="320" t="s">
        <v>5</v>
      </c>
      <c r="D106" s="321"/>
      <c r="E106" s="326" t="s">
        <v>6</v>
      </c>
      <c r="F106" s="321"/>
      <c r="G106" s="327"/>
      <c r="H106" s="330" t="s">
        <v>7</v>
      </c>
      <c r="I106" s="246"/>
      <c r="J106" s="246"/>
      <c r="K106" s="246"/>
      <c r="L106" s="246"/>
      <c r="M106" s="330" t="s">
        <v>52</v>
      </c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7"/>
    </row>
    <row r="107" spans="2:28" ht="18" customHeight="1">
      <c r="B107" s="318"/>
      <c r="C107" s="322"/>
      <c r="D107" s="323"/>
      <c r="E107" s="328"/>
      <c r="F107" s="323"/>
      <c r="G107" s="329"/>
      <c r="H107" s="331" t="s">
        <v>8</v>
      </c>
      <c r="I107" s="272" t="s">
        <v>9</v>
      </c>
      <c r="J107" s="272"/>
      <c r="K107" s="272"/>
      <c r="L107" s="273"/>
      <c r="M107" s="309" t="s">
        <v>53</v>
      </c>
      <c r="N107" s="308"/>
      <c r="O107" s="308"/>
      <c r="P107" s="230"/>
      <c r="Q107" s="309" t="s">
        <v>54</v>
      </c>
      <c r="R107" s="308"/>
      <c r="S107" s="308"/>
      <c r="T107" s="310"/>
      <c r="U107" s="307" t="s">
        <v>55</v>
      </c>
      <c r="V107" s="308"/>
      <c r="W107" s="308"/>
      <c r="X107" s="230"/>
      <c r="Y107" s="309" t="s">
        <v>56</v>
      </c>
      <c r="Z107" s="308"/>
      <c r="AA107" s="308"/>
      <c r="AB107" s="310"/>
    </row>
    <row r="108" spans="2:28" ht="18" customHeight="1">
      <c r="B108" s="318"/>
      <c r="C108" s="322"/>
      <c r="D108" s="323"/>
      <c r="E108" s="283" t="s">
        <v>188</v>
      </c>
      <c r="F108" s="285" t="s">
        <v>24</v>
      </c>
      <c r="G108" s="288" t="s">
        <v>44</v>
      </c>
      <c r="H108" s="292"/>
      <c r="I108" s="272" t="s">
        <v>12</v>
      </c>
      <c r="J108" s="272" t="s">
        <v>13</v>
      </c>
      <c r="K108" s="272" t="s">
        <v>14</v>
      </c>
      <c r="L108" s="273" t="s">
        <v>40</v>
      </c>
      <c r="M108" s="311" t="s">
        <v>96</v>
      </c>
      <c r="N108" s="312"/>
      <c r="O108" s="312"/>
      <c r="P108" s="312"/>
      <c r="Q108" s="312"/>
      <c r="R108" s="312"/>
      <c r="S108" s="312"/>
      <c r="T108" s="312"/>
      <c r="U108" s="312"/>
      <c r="V108" s="312"/>
      <c r="W108" s="312"/>
      <c r="X108" s="312"/>
      <c r="Y108" s="312"/>
      <c r="Z108" s="312"/>
      <c r="AA108" s="312"/>
      <c r="AB108" s="313"/>
    </row>
    <row r="109" spans="2:28" ht="18" customHeight="1">
      <c r="B109" s="318"/>
      <c r="C109" s="322"/>
      <c r="D109" s="323"/>
      <c r="E109" s="283"/>
      <c r="F109" s="286"/>
      <c r="G109" s="289"/>
      <c r="H109" s="292"/>
      <c r="I109" s="272"/>
      <c r="J109" s="272"/>
      <c r="K109" s="272"/>
      <c r="L109" s="273"/>
      <c r="M109" s="260" t="s">
        <v>12</v>
      </c>
      <c r="N109" s="262" t="s">
        <v>13</v>
      </c>
      <c r="O109" s="258" t="s">
        <v>14</v>
      </c>
      <c r="P109" s="24" t="s">
        <v>57</v>
      </c>
      <c r="Q109" s="260" t="s">
        <v>12</v>
      </c>
      <c r="R109" s="262" t="s">
        <v>13</v>
      </c>
      <c r="S109" s="258" t="s">
        <v>14</v>
      </c>
      <c r="T109" s="24" t="s">
        <v>57</v>
      </c>
      <c r="U109" s="260" t="s">
        <v>12</v>
      </c>
      <c r="V109" s="262" t="s">
        <v>13</v>
      </c>
      <c r="W109" s="258" t="s">
        <v>14</v>
      </c>
      <c r="X109" s="24" t="s">
        <v>57</v>
      </c>
      <c r="Y109" s="260" t="s">
        <v>12</v>
      </c>
      <c r="Z109" s="262" t="s">
        <v>13</v>
      </c>
      <c r="AA109" s="258" t="s">
        <v>14</v>
      </c>
      <c r="AB109" s="24" t="s">
        <v>57</v>
      </c>
    </row>
    <row r="110" spans="2:28" ht="18" customHeight="1" thickBot="1">
      <c r="B110" s="319"/>
      <c r="C110" s="324"/>
      <c r="D110" s="325"/>
      <c r="E110" s="284"/>
      <c r="F110" s="287"/>
      <c r="G110" s="290"/>
      <c r="H110" s="293"/>
      <c r="I110" s="263"/>
      <c r="J110" s="263"/>
      <c r="K110" s="263"/>
      <c r="L110" s="274"/>
      <c r="M110" s="261"/>
      <c r="N110" s="263"/>
      <c r="O110" s="259"/>
      <c r="P110" s="25" t="s">
        <v>27</v>
      </c>
      <c r="Q110" s="261"/>
      <c r="R110" s="263"/>
      <c r="S110" s="259"/>
      <c r="T110" s="25" t="s">
        <v>27</v>
      </c>
      <c r="U110" s="261"/>
      <c r="V110" s="263"/>
      <c r="W110" s="259"/>
      <c r="X110" s="25" t="s">
        <v>27</v>
      </c>
      <c r="Y110" s="261"/>
      <c r="Z110" s="263"/>
      <c r="AA110" s="259"/>
      <c r="AB110" s="25" t="s">
        <v>27</v>
      </c>
    </row>
    <row r="111" spans="2:28" ht="18" customHeight="1" thickBot="1">
      <c r="B111" s="26" t="s">
        <v>31</v>
      </c>
      <c r="C111" s="128" t="s">
        <v>68</v>
      </c>
      <c r="D111" s="128"/>
      <c r="E111" s="128"/>
      <c r="F111" s="128"/>
      <c r="G111" s="129"/>
      <c r="H111" s="128"/>
      <c r="I111" s="128"/>
      <c r="J111" s="128"/>
      <c r="K111" s="128"/>
      <c r="L111" s="128"/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0"/>
      <c r="X111" s="370"/>
      <c r="Y111" s="370"/>
      <c r="Z111" s="370"/>
      <c r="AA111" s="370"/>
      <c r="AB111" s="371"/>
    </row>
    <row r="112" spans="2:28" ht="18" customHeight="1">
      <c r="B112" s="130" t="s">
        <v>16</v>
      </c>
      <c r="C112" s="360" t="s">
        <v>98</v>
      </c>
      <c r="D112" s="361"/>
      <c r="E112" s="131">
        <v>1</v>
      </c>
      <c r="F112" s="132">
        <v>2</v>
      </c>
      <c r="G112" s="133">
        <f>sumaECTS(M112:AB112)</f>
        <v>8</v>
      </c>
      <c r="H112" s="130">
        <f>SUM(I112:L112)</f>
        <v>50</v>
      </c>
      <c r="I112" s="134">
        <f aca="true" t="shared" si="6" ref="I112:L116">IF(SUM(M112+Q112+U112+Y112)=0,"",SUM(M112+Q112+U112+Y112))</f>
        <v>20</v>
      </c>
      <c r="J112" s="135">
        <f t="shared" si="6"/>
      </c>
      <c r="K112" s="135">
        <f t="shared" si="6"/>
        <v>30</v>
      </c>
      <c r="L112" s="136">
        <f t="shared" si="6"/>
      </c>
      <c r="M112" s="137">
        <v>20</v>
      </c>
      <c r="N112" s="138"/>
      <c r="O112" s="138">
        <v>10</v>
      </c>
      <c r="P112" s="139"/>
      <c r="Q112" s="140"/>
      <c r="R112" s="138"/>
      <c r="S112" s="138">
        <v>20</v>
      </c>
      <c r="T112" s="139"/>
      <c r="U112" s="140"/>
      <c r="V112" s="138"/>
      <c r="W112" s="138"/>
      <c r="X112" s="139"/>
      <c r="Y112" s="140"/>
      <c r="Z112" s="138"/>
      <c r="AA112" s="138"/>
      <c r="AB112" s="139"/>
    </row>
    <row r="113" spans="2:28" ht="18" customHeight="1">
      <c r="B113" s="35" t="s">
        <v>17</v>
      </c>
      <c r="C113" s="360" t="s">
        <v>198</v>
      </c>
      <c r="D113" s="361"/>
      <c r="E113" s="92"/>
      <c r="F113" s="93">
        <v>1</v>
      </c>
      <c r="G113" s="94">
        <f>sumaECTS(M113:AB113)</f>
        <v>2</v>
      </c>
      <c r="H113" s="35">
        <f>SUM(I113:L113)</f>
        <v>20</v>
      </c>
      <c r="I113" s="141">
        <f t="shared" si="6"/>
        <v>20</v>
      </c>
      <c r="J113" s="142">
        <f t="shared" si="6"/>
      </c>
      <c r="K113" s="142">
        <f t="shared" si="6"/>
      </c>
      <c r="L113" s="143">
        <f t="shared" si="6"/>
      </c>
      <c r="M113" s="35">
        <v>20</v>
      </c>
      <c r="N113" s="36"/>
      <c r="O113" s="36"/>
      <c r="P113" s="38"/>
      <c r="Q113" s="40"/>
      <c r="R113" s="36"/>
      <c r="S113" s="36"/>
      <c r="T113" s="38"/>
      <c r="U113" s="40"/>
      <c r="V113" s="36"/>
      <c r="W113" s="36"/>
      <c r="X113" s="38"/>
      <c r="Y113" s="40"/>
      <c r="Z113" s="36"/>
      <c r="AA113" s="36"/>
      <c r="AB113" s="38"/>
    </row>
    <row r="114" spans="2:28" ht="18" customHeight="1">
      <c r="B114" s="35" t="s">
        <v>18</v>
      </c>
      <c r="C114" s="368" t="s">
        <v>99</v>
      </c>
      <c r="D114" s="369"/>
      <c r="E114" s="92"/>
      <c r="F114" s="93">
        <v>3</v>
      </c>
      <c r="G114" s="94">
        <f>sumaECTS(M114:AB114)</f>
        <v>7</v>
      </c>
      <c r="H114" s="35">
        <f>SUM(I114:L114)</f>
        <v>65</v>
      </c>
      <c r="I114" s="141">
        <f t="shared" si="6"/>
        <v>15</v>
      </c>
      <c r="J114" s="142">
        <f t="shared" si="6"/>
      </c>
      <c r="K114" s="142">
        <f t="shared" si="6"/>
        <v>30</v>
      </c>
      <c r="L114" s="143">
        <f t="shared" si="6"/>
        <v>20</v>
      </c>
      <c r="M114" s="35">
        <v>15</v>
      </c>
      <c r="N114" s="36"/>
      <c r="O114" s="36">
        <v>30</v>
      </c>
      <c r="P114" s="38"/>
      <c r="Q114" s="40"/>
      <c r="R114" s="36"/>
      <c r="S114" s="36"/>
      <c r="T114" s="38">
        <v>20</v>
      </c>
      <c r="U114" s="40"/>
      <c r="V114" s="36"/>
      <c r="W114" s="36"/>
      <c r="X114" s="38"/>
      <c r="Y114" s="40"/>
      <c r="Z114" s="36"/>
      <c r="AA114" s="36"/>
      <c r="AB114" s="38"/>
    </row>
    <row r="115" spans="2:28" ht="18" customHeight="1">
      <c r="B115" s="35" t="s">
        <v>19</v>
      </c>
      <c r="C115" s="360" t="s">
        <v>100</v>
      </c>
      <c r="D115" s="361"/>
      <c r="E115" s="92"/>
      <c r="F115" s="93">
        <v>2</v>
      </c>
      <c r="G115" s="94">
        <f>sumaECTS(M115:AB115)</f>
        <v>5</v>
      </c>
      <c r="H115" s="35">
        <f>SUM(I115:L115)</f>
        <v>40</v>
      </c>
      <c r="I115" s="141">
        <f t="shared" si="6"/>
        <v>20</v>
      </c>
      <c r="J115" s="142">
        <f t="shared" si="6"/>
        <v>10</v>
      </c>
      <c r="K115" s="142">
        <f t="shared" si="6"/>
      </c>
      <c r="L115" s="143">
        <f t="shared" si="6"/>
        <v>10</v>
      </c>
      <c r="M115" s="35">
        <v>20</v>
      </c>
      <c r="N115" s="36">
        <v>10</v>
      </c>
      <c r="O115" s="36"/>
      <c r="P115" s="38"/>
      <c r="Q115" s="40"/>
      <c r="R115" s="36"/>
      <c r="S115" s="36"/>
      <c r="T115" s="38">
        <v>10</v>
      </c>
      <c r="U115" s="40"/>
      <c r="V115" s="36"/>
      <c r="W115" s="36"/>
      <c r="X115" s="38"/>
      <c r="Y115" s="40"/>
      <c r="Z115" s="36"/>
      <c r="AA115" s="36"/>
      <c r="AB115" s="38"/>
    </row>
    <row r="116" spans="2:28" ht="18" customHeight="1">
      <c r="B116" s="35" t="s">
        <v>20</v>
      </c>
      <c r="C116" s="360" t="s">
        <v>97</v>
      </c>
      <c r="D116" s="367"/>
      <c r="E116" s="92"/>
      <c r="F116" s="93">
        <v>2</v>
      </c>
      <c r="G116" s="94">
        <f>sumaECTS(M116:AB116)</f>
        <v>3</v>
      </c>
      <c r="H116" s="35">
        <f>SUM(I116:L116)</f>
        <v>20</v>
      </c>
      <c r="I116" s="95">
        <f t="shared" si="6"/>
        <v>10</v>
      </c>
      <c r="J116" s="95">
        <f t="shared" si="6"/>
      </c>
      <c r="K116" s="95">
        <f t="shared" si="6"/>
        <v>10</v>
      </c>
      <c r="L116" s="96">
        <f t="shared" si="6"/>
      </c>
      <c r="M116" s="100"/>
      <c r="N116" s="101"/>
      <c r="O116" s="101"/>
      <c r="P116" s="102"/>
      <c r="Q116" s="100">
        <v>10</v>
      </c>
      <c r="R116" s="101"/>
      <c r="S116" s="101">
        <v>10</v>
      </c>
      <c r="T116" s="102"/>
      <c r="U116" s="100"/>
      <c r="V116" s="101"/>
      <c r="W116" s="101"/>
      <c r="X116" s="102"/>
      <c r="Y116" s="112"/>
      <c r="Z116" s="110"/>
      <c r="AA116" s="110"/>
      <c r="AB116" s="111"/>
    </row>
    <row r="117" spans="2:28" ht="18" customHeight="1">
      <c r="B117" s="35" t="s">
        <v>32</v>
      </c>
      <c r="C117" s="222" t="s">
        <v>207</v>
      </c>
      <c r="D117" s="106"/>
      <c r="E117" s="92"/>
      <c r="F117" s="93"/>
      <c r="G117" s="94">
        <v>20</v>
      </c>
      <c r="H117" s="35"/>
      <c r="I117" s="141"/>
      <c r="J117" s="142"/>
      <c r="K117" s="142"/>
      <c r="L117" s="143"/>
      <c r="M117" s="107"/>
      <c r="N117" s="95"/>
      <c r="O117" s="95"/>
      <c r="P117" s="96"/>
      <c r="Q117" s="107"/>
      <c r="R117" s="95"/>
      <c r="S117" s="95"/>
      <c r="T117" s="96"/>
      <c r="U117" s="107"/>
      <c r="V117" s="95"/>
      <c r="W117" s="95"/>
      <c r="X117" s="96"/>
      <c r="Y117" s="107"/>
      <c r="Z117" s="95"/>
      <c r="AA117" s="95"/>
      <c r="AB117" s="96"/>
    </row>
    <row r="118" spans="2:28" ht="18" customHeight="1" thickBot="1">
      <c r="B118" s="42"/>
      <c r="C118" s="358"/>
      <c r="D118" s="359"/>
      <c r="E118" s="30"/>
      <c r="F118" s="31"/>
      <c r="G118" s="31"/>
      <c r="H118" s="35"/>
      <c r="I118" s="33"/>
      <c r="J118" s="33"/>
      <c r="K118" s="33"/>
      <c r="L118" s="34"/>
      <c r="M118" s="43"/>
      <c r="N118" s="44"/>
      <c r="O118" s="45"/>
      <c r="P118" s="46"/>
      <c r="Q118" s="47"/>
      <c r="R118" s="48"/>
      <c r="S118" s="44"/>
      <c r="T118" s="46"/>
      <c r="U118" s="49"/>
      <c r="V118" s="44"/>
      <c r="W118" s="44"/>
      <c r="X118" s="46"/>
      <c r="Y118" s="49"/>
      <c r="Z118" s="44"/>
      <c r="AA118" s="44"/>
      <c r="AB118" s="46"/>
    </row>
    <row r="119" spans="2:28" ht="18" customHeight="1" thickTop="1">
      <c r="B119" s="121"/>
      <c r="C119" s="297" t="s">
        <v>21</v>
      </c>
      <c r="D119" s="298"/>
      <c r="E119" s="301">
        <f aca="true" t="shared" si="7" ref="E119:AB119">SUM(E112:E118)</f>
        <v>1</v>
      </c>
      <c r="F119" s="303">
        <f t="shared" si="7"/>
        <v>10</v>
      </c>
      <c r="G119" s="275">
        <f t="shared" si="7"/>
        <v>45</v>
      </c>
      <c r="H119" s="305">
        <f t="shared" si="7"/>
        <v>195</v>
      </c>
      <c r="I119" s="303">
        <f t="shared" si="7"/>
        <v>85</v>
      </c>
      <c r="J119" s="303">
        <f t="shared" si="7"/>
        <v>10</v>
      </c>
      <c r="K119" s="303">
        <f t="shared" si="7"/>
        <v>70</v>
      </c>
      <c r="L119" s="275">
        <f t="shared" si="7"/>
        <v>30</v>
      </c>
      <c r="M119" s="122">
        <f t="shared" si="7"/>
        <v>75</v>
      </c>
      <c r="N119" s="123">
        <f t="shared" si="7"/>
        <v>10</v>
      </c>
      <c r="O119" s="123">
        <f t="shared" si="7"/>
        <v>40</v>
      </c>
      <c r="P119" s="124">
        <f t="shared" si="7"/>
        <v>0</v>
      </c>
      <c r="Q119" s="122">
        <f t="shared" si="7"/>
        <v>10</v>
      </c>
      <c r="R119" s="123">
        <f t="shared" si="7"/>
        <v>0</v>
      </c>
      <c r="S119" s="123">
        <f t="shared" si="7"/>
        <v>30</v>
      </c>
      <c r="T119" s="125">
        <f t="shared" si="7"/>
        <v>30</v>
      </c>
      <c r="U119" s="126">
        <f t="shared" si="7"/>
        <v>0</v>
      </c>
      <c r="V119" s="123">
        <f t="shared" si="7"/>
        <v>0</v>
      </c>
      <c r="W119" s="123">
        <f t="shared" si="7"/>
        <v>0</v>
      </c>
      <c r="X119" s="124">
        <f t="shared" si="7"/>
        <v>0</v>
      </c>
      <c r="Y119" s="122">
        <f t="shared" si="7"/>
        <v>0</v>
      </c>
      <c r="Z119" s="123">
        <f t="shared" si="7"/>
        <v>0</v>
      </c>
      <c r="AA119" s="123">
        <f t="shared" si="7"/>
        <v>0</v>
      </c>
      <c r="AB119" s="125">
        <f t="shared" si="7"/>
        <v>0</v>
      </c>
    </row>
    <row r="120" spans="2:30" ht="18" customHeight="1" thickBot="1">
      <c r="B120" s="127"/>
      <c r="C120" s="299"/>
      <c r="D120" s="300"/>
      <c r="E120" s="302"/>
      <c r="F120" s="304"/>
      <c r="G120" s="276"/>
      <c r="H120" s="306"/>
      <c r="I120" s="304"/>
      <c r="J120" s="304"/>
      <c r="K120" s="304"/>
      <c r="L120" s="276"/>
      <c r="M120" s="277">
        <f>SUM(M119:P119)</f>
        <v>125</v>
      </c>
      <c r="N120" s="278"/>
      <c r="O120" s="278"/>
      <c r="P120" s="279"/>
      <c r="Q120" s="277">
        <f>SUM(Q119:T119)</f>
        <v>70</v>
      </c>
      <c r="R120" s="278"/>
      <c r="S120" s="278"/>
      <c r="T120" s="279"/>
      <c r="U120" s="277">
        <f>SUM(U119:X119)</f>
        <v>0</v>
      </c>
      <c r="V120" s="278"/>
      <c r="W120" s="278"/>
      <c r="X120" s="279"/>
      <c r="Y120" s="277">
        <f>SUM(Y119:AB119)</f>
        <v>0</v>
      </c>
      <c r="Z120" s="278"/>
      <c r="AA120" s="278"/>
      <c r="AB120" s="279"/>
      <c r="AD120" s="67">
        <f>SUM(M120:AB120)</f>
        <v>195</v>
      </c>
    </row>
    <row r="121" spans="2:28" ht="18" customHeight="1">
      <c r="B121" s="280" t="s">
        <v>69</v>
      </c>
      <c r="C121" s="281"/>
      <c r="D121" s="282"/>
      <c r="E121" s="283" t="s">
        <v>188</v>
      </c>
      <c r="F121" s="285" t="s">
        <v>24</v>
      </c>
      <c r="G121" s="288" t="s">
        <v>44</v>
      </c>
      <c r="H121" s="291" t="s">
        <v>8</v>
      </c>
      <c r="I121" s="272" t="s">
        <v>12</v>
      </c>
      <c r="J121" s="272" t="s">
        <v>13</v>
      </c>
      <c r="K121" s="272" t="s">
        <v>14</v>
      </c>
      <c r="L121" s="273" t="s">
        <v>40</v>
      </c>
      <c r="M121" s="270" t="s">
        <v>53</v>
      </c>
      <c r="N121" s="269"/>
      <c r="O121" s="269"/>
      <c r="P121" s="245"/>
      <c r="Q121" s="270" t="s">
        <v>54</v>
      </c>
      <c r="R121" s="269"/>
      <c r="S121" s="269"/>
      <c r="T121" s="271"/>
      <c r="U121" s="268" t="s">
        <v>55</v>
      </c>
      <c r="V121" s="269"/>
      <c r="W121" s="269"/>
      <c r="X121" s="245"/>
      <c r="Y121" s="270" t="s">
        <v>56</v>
      </c>
      <c r="Z121" s="269"/>
      <c r="AA121" s="269"/>
      <c r="AB121" s="271"/>
    </row>
    <row r="122" spans="2:28" ht="18" customHeight="1">
      <c r="B122" s="280"/>
      <c r="C122" s="281"/>
      <c r="D122" s="282"/>
      <c r="E122" s="283"/>
      <c r="F122" s="286"/>
      <c r="G122" s="289"/>
      <c r="H122" s="292"/>
      <c r="I122" s="272"/>
      <c r="J122" s="272"/>
      <c r="K122" s="272"/>
      <c r="L122" s="273"/>
      <c r="M122" s="260" t="s">
        <v>12</v>
      </c>
      <c r="N122" s="262" t="s">
        <v>13</v>
      </c>
      <c r="O122" s="258" t="s">
        <v>14</v>
      </c>
      <c r="P122" s="68" t="s">
        <v>57</v>
      </c>
      <c r="Q122" s="260" t="s">
        <v>12</v>
      </c>
      <c r="R122" s="262" t="s">
        <v>13</v>
      </c>
      <c r="S122" s="258" t="s">
        <v>14</v>
      </c>
      <c r="T122" s="68" t="s">
        <v>57</v>
      </c>
      <c r="U122" s="260" t="s">
        <v>12</v>
      </c>
      <c r="V122" s="262" t="s">
        <v>13</v>
      </c>
      <c r="W122" s="258" t="s">
        <v>14</v>
      </c>
      <c r="X122" s="68" t="s">
        <v>57</v>
      </c>
      <c r="Y122" s="260" t="s">
        <v>12</v>
      </c>
      <c r="Z122" s="262" t="s">
        <v>13</v>
      </c>
      <c r="AA122" s="258" t="s">
        <v>14</v>
      </c>
      <c r="AB122" s="68" t="s">
        <v>57</v>
      </c>
    </row>
    <row r="123" spans="2:28" ht="18" customHeight="1" thickBot="1">
      <c r="B123" s="280"/>
      <c r="C123" s="281"/>
      <c r="D123" s="282"/>
      <c r="E123" s="284"/>
      <c r="F123" s="287"/>
      <c r="G123" s="290"/>
      <c r="H123" s="293"/>
      <c r="I123" s="263"/>
      <c r="J123" s="263"/>
      <c r="K123" s="263"/>
      <c r="L123" s="274"/>
      <c r="M123" s="261"/>
      <c r="N123" s="263"/>
      <c r="O123" s="259"/>
      <c r="P123" s="25" t="s">
        <v>27</v>
      </c>
      <c r="Q123" s="261"/>
      <c r="R123" s="263"/>
      <c r="S123" s="259"/>
      <c r="T123" s="25" t="s">
        <v>27</v>
      </c>
      <c r="U123" s="261"/>
      <c r="V123" s="263"/>
      <c r="W123" s="259"/>
      <c r="X123" s="25" t="s">
        <v>27</v>
      </c>
      <c r="Y123" s="261"/>
      <c r="Z123" s="263"/>
      <c r="AA123" s="259"/>
      <c r="AB123" s="25" t="s">
        <v>27</v>
      </c>
    </row>
    <row r="124" spans="2:30" ht="18" customHeight="1">
      <c r="B124" s="280"/>
      <c r="C124" s="281"/>
      <c r="D124" s="282"/>
      <c r="E124" s="264">
        <f>SUM(E24,E70,E119)</f>
        <v>1</v>
      </c>
      <c r="F124" s="251">
        <f>SUM(F70,F119)</f>
        <v>13</v>
      </c>
      <c r="G124" s="253">
        <f aca="true" t="shared" si="8" ref="G124:L124">SUM(G24,G70,G119)</f>
        <v>57</v>
      </c>
      <c r="H124" s="266">
        <f t="shared" si="8"/>
        <v>275</v>
      </c>
      <c r="I124" s="251">
        <f t="shared" si="8"/>
        <v>135</v>
      </c>
      <c r="J124" s="251">
        <f t="shared" si="8"/>
        <v>40</v>
      </c>
      <c r="K124" s="251">
        <f t="shared" si="8"/>
        <v>70</v>
      </c>
      <c r="L124" s="253">
        <f t="shared" si="8"/>
        <v>30</v>
      </c>
      <c r="M124" s="69">
        <f aca="true" t="shared" si="9" ref="M124:AB124">SUM(M70,M119)</f>
        <v>95</v>
      </c>
      <c r="N124" s="70">
        <f t="shared" si="9"/>
        <v>30</v>
      </c>
      <c r="O124" s="70">
        <f t="shared" si="9"/>
        <v>40</v>
      </c>
      <c r="P124" s="72">
        <f t="shared" si="9"/>
        <v>0</v>
      </c>
      <c r="Q124" s="69">
        <f t="shared" si="9"/>
        <v>40</v>
      </c>
      <c r="R124" s="70">
        <f t="shared" si="9"/>
        <v>10</v>
      </c>
      <c r="S124" s="70">
        <f t="shared" si="9"/>
        <v>30</v>
      </c>
      <c r="T124" s="71">
        <f t="shared" si="9"/>
        <v>30</v>
      </c>
      <c r="U124" s="73">
        <f t="shared" si="9"/>
        <v>0</v>
      </c>
      <c r="V124" s="70">
        <f t="shared" si="9"/>
        <v>0</v>
      </c>
      <c r="W124" s="70">
        <f t="shared" si="9"/>
        <v>0</v>
      </c>
      <c r="X124" s="72">
        <f t="shared" si="9"/>
        <v>0</v>
      </c>
      <c r="Y124" s="69">
        <f t="shared" si="9"/>
        <v>0</v>
      </c>
      <c r="Z124" s="70">
        <f t="shared" si="9"/>
        <v>0</v>
      </c>
      <c r="AA124" s="70">
        <f t="shared" si="9"/>
        <v>0</v>
      </c>
      <c r="AB124" s="71">
        <f t="shared" si="9"/>
        <v>0</v>
      </c>
      <c r="AD124" s="67" t="s">
        <v>45</v>
      </c>
    </row>
    <row r="125" spans="2:30" ht="18" customHeight="1" thickBot="1">
      <c r="B125" s="280"/>
      <c r="C125" s="281"/>
      <c r="D125" s="282"/>
      <c r="E125" s="265"/>
      <c r="F125" s="252"/>
      <c r="G125" s="254"/>
      <c r="H125" s="267"/>
      <c r="I125" s="252"/>
      <c r="J125" s="252"/>
      <c r="K125" s="252"/>
      <c r="L125" s="254"/>
      <c r="M125" s="255">
        <f>SUM(M124:P124)</f>
        <v>165</v>
      </c>
      <c r="N125" s="256"/>
      <c r="O125" s="256"/>
      <c r="P125" s="257"/>
      <c r="Q125" s="255">
        <f>SUM(Q124:T124)</f>
        <v>110</v>
      </c>
      <c r="R125" s="256"/>
      <c r="S125" s="256"/>
      <c r="T125" s="257"/>
      <c r="U125" s="255">
        <f>SUM(U124:X124)</f>
        <v>0</v>
      </c>
      <c r="V125" s="256"/>
      <c r="W125" s="256"/>
      <c r="X125" s="257"/>
      <c r="Y125" s="255">
        <f>SUM(Y124:AB124)</f>
        <v>0</v>
      </c>
      <c r="Z125" s="256"/>
      <c r="AA125" s="256"/>
      <c r="AB125" s="257"/>
      <c r="AD125" s="67">
        <f>SUM(M125:AB125)</f>
        <v>275</v>
      </c>
    </row>
    <row r="126" spans="2:30" ht="18" customHeight="1">
      <c r="B126" s="280"/>
      <c r="C126" s="281"/>
      <c r="D126" s="282"/>
      <c r="E126" s="236" t="s">
        <v>22</v>
      </c>
      <c r="F126" s="237"/>
      <c r="G126" s="238"/>
      <c r="H126" s="245" t="s">
        <v>23</v>
      </c>
      <c r="I126" s="246"/>
      <c r="J126" s="246"/>
      <c r="K126" s="246"/>
      <c r="L126" s="247"/>
      <c r="M126" s="248">
        <v>1</v>
      </c>
      <c r="N126" s="249"/>
      <c r="O126" s="249"/>
      <c r="P126" s="250"/>
      <c r="Q126" s="248">
        <v>0</v>
      </c>
      <c r="R126" s="249"/>
      <c r="S126" s="249"/>
      <c r="T126" s="250"/>
      <c r="U126" s="248">
        <v>0</v>
      </c>
      <c r="V126" s="249"/>
      <c r="W126" s="249"/>
      <c r="X126" s="250"/>
      <c r="Y126" s="248">
        <v>0</v>
      </c>
      <c r="Z126" s="249"/>
      <c r="AA126" s="249"/>
      <c r="AB126" s="250"/>
      <c r="AD126" s="67">
        <f>SUM(M126:AB126)</f>
        <v>1</v>
      </c>
    </row>
    <row r="127" spans="2:30" ht="18" customHeight="1">
      <c r="B127" s="280"/>
      <c r="C127" s="281"/>
      <c r="D127" s="282"/>
      <c r="E127" s="239"/>
      <c r="F127" s="240"/>
      <c r="G127" s="241"/>
      <c r="H127" s="230" t="s">
        <v>24</v>
      </c>
      <c r="I127" s="231"/>
      <c r="J127" s="231"/>
      <c r="K127" s="231"/>
      <c r="L127" s="232"/>
      <c r="M127" s="227">
        <v>6</v>
      </c>
      <c r="N127" s="228"/>
      <c r="O127" s="228"/>
      <c r="P127" s="229"/>
      <c r="Q127" s="227">
        <v>7</v>
      </c>
      <c r="R127" s="228"/>
      <c r="S127" s="228"/>
      <c r="T127" s="229"/>
      <c r="U127" s="227">
        <v>0</v>
      </c>
      <c r="V127" s="228"/>
      <c r="W127" s="228"/>
      <c r="X127" s="229"/>
      <c r="Y127" s="227">
        <v>0</v>
      </c>
      <c r="Z127" s="228"/>
      <c r="AA127" s="228"/>
      <c r="AB127" s="229"/>
      <c r="AD127" s="67">
        <f>SUM(M127:AB127)</f>
        <v>13</v>
      </c>
    </row>
    <row r="128" spans="2:30" ht="18" customHeight="1" thickBot="1">
      <c r="B128" s="280"/>
      <c r="C128" s="281"/>
      <c r="D128" s="282"/>
      <c r="E128" s="242"/>
      <c r="F128" s="243"/>
      <c r="G128" s="244"/>
      <c r="H128" s="230" t="s">
        <v>44</v>
      </c>
      <c r="I128" s="231"/>
      <c r="J128" s="231"/>
      <c r="K128" s="231"/>
      <c r="L128" s="232"/>
      <c r="M128" s="233">
        <f>sumaECTS(M112:P118)+M79</f>
        <v>22</v>
      </c>
      <c r="N128" s="234"/>
      <c r="O128" s="234"/>
      <c r="P128" s="235"/>
      <c r="Q128" s="233">
        <f>sumaECTS(Q112:T118)+Q79</f>
        <v>15</v>
      </c>
      <c r="R128" s="234"/>
      <c r="S128" s="234"/>
      <c r="T128" s="235"/>
      <c r="U128" s="233">
        <f>sumaECTS(U112:X118)+U79</f>
        <v>0</v>
      </c>
      <c r="V128" s="234"/>
      <c r="W128" s="234"/>
      <c r="X128" s="235"/>
      <c r="Y128" s="233">
        <f>sumaECTS(Y112:AB118)+Y79</f>
        <v>0</v>
      </c>
      <c r="Z128" s="234"/>
      <c r="AA128" s="234"/>
      <c r="AB128" s="235"/>
      <c r="AD128" s="67">
        <f>SUM(M128:AB128)</f>
        <v>37</v>
      </c>
    </row>
    <row r="129" spans="2:28" ht="18" customHeight="1"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74"/>
      <c r="Q129" s="2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74"/>
    </row>
    <row r="130" spans="2:28" ht="18" customHeight="1">
      <c r="B130" s="75" t="s">
        <v>25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2"/>
      <c r="Q130" s="5"/>
      <c r="R130" s="11" t="s">
        <v>197</v>
      </c>
      <c r="S130" s="8"/>
      <c r="T130" s="6"/>
      <c r="U130" s="6"/>
      <c r="V130" s="6"/>
      <c r="W130" s="6"/>
      <c r="X130" s="6"/>
      <c r="Y130" s="76"/>
      <c r="AA130" s="6"/>
      <c r="AB130" s="77"/>
    </row>
    <row r="131" spans="2:28" ht="18" customHeight="1">
      <c r="B131" s="78" t="s">
        <v>16</v>
      </c>
      <c r="C131" s="11" t="s">
        <v>79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2"/>
      <c r="Q131" s="5"/>
      <c r="R131" s="11"/>
      <c r="S131" s="8"/>
      <c r="T131" s="6"/>
      <c r="U131" s="6"/>
      <c r="V131" s="6"/>
      <c r="W131" s="6"/>
      <c r="X131" s="6"/>
      <c r="Y131" s="76"/>
      <c r="AA131" s="6"/>
      <c r="AB131" s="77"/>
    </row>
    <row r="132" spans="2:28" ht="18" customHeight="1">
      <c r="B132" s="78" t="s">
        <v>17</v>
      </c>
      <c r="C132" s="6" t="s">
        <v>182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77"/>
      <c r="Q132" s="79"/>
      <c r="R132" s="80" t="s">
        <v>26</v>
      </c>
      <c r="S132" s="8"/>
      <c r="T132" s="81"/>
      <c r="U132" s="81"/>
      <c r="V132" s="81"/>
      <c r="W132" s="81"/>
      <c r="X132" s="81"/>
      <c r="Y132" s="81"/>
      <c r="Z132" s="81"/>
      <c r="AA132" s="81"/>
      <c r="AB132" s="82"/>
    </row>
    <row r="133" spans="2:28" ht="18" customHeight="1">
      <c r="B133" s="78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77"/>
      <c r="Q133" s="79"/>
      <c r="R133" s="11" t="s">
        <v>12</v>
      </c>
      <c r="S133" s="83" t="s">
        <v>60</v>
      </c>
      <c r="T133" s="81"/>
      <c r="U133" s="81"/>
      <c r="V133" s="81"/>
      <c r="W133" s="81"/>
      <c r="X133" s="81"/>
      <c r="Y133" s="81"/>
      <c r="Z133" s="81"/>
      <c r="AA133" s="81"/>
      <c r="AB133" s="82"/>
    </row>
    <row r="134" spans="2:28" ht="18" customHeight="1">
      <c r="B134" s="78"/>
      <c r="C134" s="6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2"/>
      <c r="Q134" s="79"/>
      <c r="R134" s="11" t="s">
        <v>13</v>
      </c>
      <c r="S134" s="83" t="s">
        <v>61</v>
      </c>
      <c r="T134" s="81"/>
      <c r="U134" s="81"/>
      <c r="V134" s="11"/>
      <c r="W134" s="81"/>
      <c r="X134" s="81"/>
      <c r="Y134" s="81"/>
      <c r="Z134" s="81"/>
      <c r="AA134" s="81"/>
      <c r="AB134" s="82"/>
    </row>
    <row r="135" spans="2:28" ht="18" customHeight="1">
      <c r="B135" s="78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2"/>
      <c r="Q135" s="79"/>
      <c r="R135" s="11" t="s">
        <v>14</v>
      </c>
      <c r="S135" s="83" t="s">
        <v>62</v>
      </c>
      <c r="T135" s="81"/>
      <c r="U135" s="81"/>
      <c r="V135" s="81"/>
      <c r="W135" s="81"/>
      <c r="X135" s="81"/>
      <c r="Y135" s="81"/>
      <c r="Z135" s="81"/>
      <c r="AA135" s="81"/>
      <c r="AB135" s="82"/>
    </row>
    <row r="136" spans="2:28" ht="18" customHeight="1">
      <c r="B136" s="78"/>
      <c r="C136" s="84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2"/>
      <c r="Q136" s="79"/>
      <c r="R136" s="11" t="s">
        <v>57</v>
      </c>
      <c r="S136" s="83" t="s">
        <v>63</v>
      </c>
      <c r="T136" s="81"/>
      <c r="U136" s="81"/>
      <c r="V136" s="81"/>
      <c r="W136" s="81"/>
      <c r="X136" s="81"/>
      <c r="Y136" s="81"/>
      <c r="Z136" s="81"/>
      <c r="AA136" s="81"/>
      <c r="AB136" s="82"/>
    </row>
    <row r="137" spans="2:28" ht="18" customHeight="1">
      <c r="B137" s="78"/>
      <c r="C137" s="85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2"/>
      <c r="Q137" s="79"/>
      <c r="R137" s="11" t="s">
        <v>27</v>
      </c>
      <c r="S137" s="83" t="s">
        <v>64</v>
      </c>
      <c r="T137" s="81"/>
      <c r="U137" s="81"/>
      <c r="V137" s="81"/>
      <c r="W137" s="11"/>
      <c r="X137" s="11"/>
      <c r="Y137" s="11"/>
      <c r="Z137" s="11"/>
      <c r="AA137" s="81"/>
      <c r="AB137" s="82"/>
    </row>
    <row r="138" spans="2:28" ht="18" customHeight="1">
      <c r="B138" s="78"/>
      <c r="C138" s="6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2"/>
      <c r="Q138" s="79"/>
      <c r="R138" s="11" t="s">
        <v>65</v>
      </c>
      <c r="S138" s="83" t="s">
        <v>66</v>
      </c>
      <c r="T138" s="81"/>
      <c r="U138" s="81"/>
      <c r="V138" s="81"/>
      <c r="W138" s="81"/>
      <c r="X138" s="81"/>
      <c r="Y138" s="81"/>
      <c r="Z138" s="81"/>
      <c r="AA138" s="81"/>
      <c r="AB138" s="82"/>
    </row>
    <row r="139" spans="2:28" ht="18" customHeight="1">
      <c r="B139" s="78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2"/>
      <c r="Q139" s="79"/>
      <c r="R139" s="86"/>
      <c r="S139" s="7" t="s">
        <v>28</v>
      </c>
      <c r="T139" s="11" t="s">
        <v>29</v>
      </c>
      <c r="U139" s="81"/>
      <c r="V139" s="81"/>
      <c r="W139" s="81"/>
      <c r="X139" s="81"/>
      <c r="Y139" s="81"/>
      <c r="Z139" s="81"/>
      <c r="AA139" s="81"/>
      <c r="AB139" s="82"/>
    </row>
    <row r="140" spans="2:28" ht="18" customHeight="1" thickBot="1">
      <c r="B140" s="87"/>
      <c r="C140" s="88"/>
      <c r="D140" s="88"/>
      <c r="E140" s="88"/>
      <c r="F140" s="89"/>
      <c r="G140" s="89"/>
      <c r="H140" s="89"/>
      <c r="I140" s="89"/>
      <c r="J140" s="89"/>
      <c r="K140" s="89"/>
      <c r="L140" s="88"/>
      <c r="M140" s="88"/>
      <c r="N140" s="88"/>
      <c r="O140" s="88"/>
      <c r="P140" s="90"/>
      <c r="Q140" s="224" t="s">
        <v>37</v>
      </c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6"/>
    </row>
    <row r="141" spans="2:28" ht="18" customHeight="1">
      <c r="B141" s="2"/>
      <c r="C141" s="3"/>
      <c r="D141" s="4"/>
      <c r="E141" s="343" t="s">
        <v>208</v>
      </c>
      <c r="F141" s="344"/>
      <c r="G141" s="344"/>
      <c r="H141" s="344"/>
      <c r="I141" s="344"/>
      <c r="J141" s="344"/>
      <c r="K141" s="344"/>
      <c r="L141" s="344"/>
      <c r="M141" s="344"/>
      <c r="N141" s="344"/>
      <c r="O141" s="344"/>
      <c r="P141" s="344"/>
      <c r="Q141" s="344"/>
      <c r="R141" s="344"/>
      <c r="S141" s="344"/>
      <c r="T141" s="345"/>
      <c r="U141" s="349" t="s">
        <v>0</v>
      </c>
      <c r="V141" s="350"/>
      <c r="W141" s="350"/>
      <c r="X141" s="350"/>
      <c r="Y141" s="350"/>
      <c r="Z141" s="350"/>
      <c r="AA141" s="350"/>
      <c r="AB141" s="351"/>
    </row>
    <row r="142" spans="2:28" ht="18" customHeight="1">
      <c r="B142" s="352"/>
      <c r="C142" s="353"/>
      <c r="D142" s="354"/>
      <c r="E142" s="346"/>
      <c r="F142" s="347"/>
      <c r="G142" s="347"/>
      <c r="H142" s="347"/>
      <c r="I142" s="347"/>
      <c r="J142" s="347"/>
      <c r="K142" s="347"/>
      <c r="L142" s="347"/>
      <c r="M142" s="347"/>
      <c r="N142" s="347"/>
      <c r="O142" s="347"/>
      <c r="P142" s="347"/>
      <c r="Q142" s="347"/>
      <c r="R142" s="347"/>
      <c r="S142" s="347"/>
      <c r="T142" s="348"/>
      <c r="U142" s="200"/>
      <c r="V142" s="201"/>
      <c r="W142" s="201"/>
      <c r="X142" s="201"/>
      <c r="Y142" s="201"/>
      <c r="Z142" s="201"/>
      <c r="AA142" s="201"/>
      <c r="AB142" s="202"/>
    </row>
    <row r="143" spans="2:28" ht="18" customHeight="1">
      <c r="B143" s="355" t="s">
        <v>201</v>
      </c>
      <c r="C143" s="356"/>
      <c r="D143" s="357"/>
      <c r="E143" s="346"/>
      <c r="F143" s="347"/>
      <c r="G143" s="347"/>
      <c r="H143" s="347"/>
      <c r="I143" s="347"/>
      <c r="J143" s="347"/>
      <c r="K143" s="347"/>
      <c r="L143" s="347"/>
      <c r="M143" s="347"/>
      <c r="N143" s="347"/>
      <c r="O143" s="347"/>
      <c r="P143" s="347"/>
      <c r="Q143" s="347"/>
      <c r="R143" s="347"/>
      <c r="S143" s="347"/>
      <c r="T143" s="348"/>
      <c r="U143" s="200"/>
      <c r="V143" s="201"/>
      <c r="W143" s="201"/>
      <c r="X143" s="201"/>
      <c r="Y143" s="201"/>
      <c r="Z143" s="201"/>
      <c r="AA143" s="201"/>
      <c r="AB143" s="202"/>
    </row>
    <row r="144" spans="2:28" ht="18" customHeight="1">
      <c r="B144" s="218"/>
      <c r="C144" s="219"/>
      <c r="D144" s="220"/>
      <c r="E144" s="221" t="s">
        <v>202</v>
      </c>
      <c r="F144" s="23"/>
      <c r="G144" s="23"/>
      <c r="H144" s="175" t="s">
        <v>203</v>
      </c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7"/>
      <c r="U144" s="200"/>
      <c r="V144" s="201"/>
      <c r="W144" s="201"/>
      <c r="X144" s="201"/>
      <c r="Y144" s="201"/>
      <c r="Z144" s="201"/>
      <c r="AA144" s="201"/>
      <c r="AB144" s="202"/>
    </row>
    <row r="145" spans="2:28" ht="18" customHeight="1">
      <c r="B145" s="332" t="s">
        <v>204</v>
      </c>
      <c r="C145" s="333"/>
      <c r="D145" s="334"/>
      <c r="E145" s="6" t="s">
        <v>73</v>
      </c>
      <c r="F145" s="8"/>
      <c r="G145" s="8"/>
      <c r="H145" s="9" t="s">
        <v>181</v>
      </c>
      <c r="K145" s="10"/>
      <c r="L145" s="10"/>
      <c r="M145" s="10"/>
      <c r="N145" s="10"/>
      <c r="O145" s="10"/>
      <c r="P145" s="10"/>
      <c r="Q145" s="11"/>
      <c r="R145" s="11"/>
      <c r="S145" s="11"/>
      <c r="T145" s="12"/>
      <c r="U145" s="203"/>
      <c r="V145" s="11"/>
      <c r="W145" s="11"/>
      <c r="X145" s="11"/>
      <c r="Y145" s="11"/>
      <c r="Z145" s="11"/>
      <c r="AA145" s="11"/>
      <c r="AB145" s="12"/>
    </row>
    <row r="146" spans="2:28" ht="18" customHeight="1">
      <c r="B146" s="332" t="s">
        <v>205</v>
      </c>
      <c r="C146" s="333"/>
      <c r="D146" s="334"/>
      <c r="E146" s="6" t="s">
        <v>72</v>
      </c>
      <c r="F146" s="8"/>
      <c r="G146" s="8"/>
      <c r="H146" s="9" t="s">
        <v>154</v>
      </c>
      <c r="K146" s="10"/>
      <c r="L146" s="10"/>
      <c r="M146" s="10"/>
      <c r="N146" s="10"/>
      <c r="O146" s="10"/>
      <c r="P146" s="10"/>
      <c r="Q146" s="11"/>
      <c r="R146" s="11"/>
      <c r="S146" s="11"/>
      <c r="T146" s="12"/>
      <c r="U146" s="335" t="s">
        <v>2</v>
      </c>
      <c r="V146" s="336"/>
      <c r="W146" s="336"/>
      <c r="X146" s="336"/>
      <c r="Y146" s="336"/>
      <c r="Z146" s="336"/>
      <c r="AA146" s="336"/>
      <c r="AB146" s="337"/>
    </row>
    <row r="147" spans="2:28" ht="18" customHeight="1">
      <c r="B147" s="332" t="s">
        <v>206</v>
      </c>
      <c r="C147" s="333"/>
      <c r="D147" s="334"/>
      <c r="E147" s="6" t="s">
        <v>1</v>
      </c>
      <c r="F147" s="6"/>
      <c r="G147" s="6"/>
      <c r="H147" s="10" t="s">
        <v>78</v>
      </c>
      <c r="K147" s="10"/>
      <c r="L147" s="10"/>
      <c r="M147" s="10"/>
      <c r="N147" s="10"/>
      <c r="O147" s="10"/>
      <c r="P147" s="10"/>
      <c r="Q147" s="11"/>
      <c r="R147" s="11"/>
      <c r="S147" s="11"/>
      <c r="T147" s="12"/>
      <c r="U147" s="335" t="s">
        <v>4</v>
      </c>
      <c r="V147" s="336"/>
      <c r="W147" s="336"/>
      <c r="X147" s="336"/>
      <c r="Y147" s="336"/>
      <c r="Z147" s="336"/>
      <c r="AA147" s="336"/>
      <c r="AB147" s="337"/>
    </row>
    <row r="148" spans="2:28" ht="18" customHeight="1">
      <c r="B148" s="338"/>
      <c r="C148" s="240"/>
      <c r="D148" s="339"/>
      <c r="E148" s="17" t="s">
        <v>3</v>
      </c>
      <c r="F148" s="6"/>
      <c r="G148" s="6"/>
      <c r="H148" s="10" t="s">
        <v>110</v>
      </c>
      <c r="K148" s="10"/>
      <c r="L148" s="10"/>
      <c r="M148" s="10"/>
      <c r="N148" s="10"/>
      <c r="O148" s="10"/>
      <c r="P148" s="10"/>
      <c r="Q148" s="11"/>
      <c r="R148" s="11"/>
      <c r="S148" s="11"/>
      <c r="T148" s="12"/>
      <c r="U148" s="204"/>
      <c r="V148" s="194"/>
      <c r="W148" s="194"/>
      <c r="X148" s="194"/>
      <c r="Y148" s="194"/>
      <c r="Z148" s="194"/>
      <c r="AA148" s="194"/>
      <c r="AB148" s="205"/>
    </row>
    <row r="149" spans="2:28" ht="18" customHeight="1" thickBot="1">
      <c r="B149" s="19"/>
      <c r="C149" s="20"/>
      <c r="D149" s="21"/>
      <c r="E149" s="17"/>
      <c r="F149" s="6"/>
      <c r="G149" s="6"/>
      <c r="H149" s="6"/>
      <c r="I149" s="6"/>
      <c r="J149" s="22"/>
      <c r="K149" s="6"/>
      <c r="L149" s="22"/>
      <c r="M149" s="10"/>
      <c r="N149" s="10"/>
      <c r="O149" s="10"/>
      <c r="P149" s="10"/>
      <c r="Q149" s="11"/>
      <c r="R149" s="11"/>
      <c r="S149" s="11"/>
      <c r="T149" s="12"/>
      <c r="U149" s="340" t="s">
        <v>50</v>
      </c>
      <c r="V149" s="341"/>
      <c r="W149" s="341"/>
      <c r="X149" s="341"/>
      <c r="Y149" s="341"/>
      <c r="Z149" s="341"/>
      <c r="AA149" s="341"/>
      <c r="AB149" s="342"/>
    </row>
    <row r="150" spans="2:28" ht="4.5" customHeight="1" thickBot="1">
      <c r="B150" s="314"/>
      <c r="C150" s="315"/>
      <c r="D150" s="315"/>
      <c r="E150" s="315"/>
      <c r="F150" s="315"/>
      <c r="G150" s="315"/>
      <c r="H150" s="315"/>
      <c r="I150" s="315"/>
      <c r="J150" s="315"/>
      <c r="K150" s="315"/>
      <c r="L150" s="315"/>
      <c r="M150" s="315"/>
      <c r="N150" s="315"/>
      <c r="O150" s="315"/>
      <c r="P150" s="315"/>
      <c r="Q150" s="315"/>
      <c r="R150" s="315"/>
      <c r="S150" s="315"/>
      <c r="T150" s="315"/>
      <c r="U150" s="315"/>
      <c r="V150" s="315"/>
      <c r="W150" s="315"/>
      <c r="X150" s="315"/>
      <c r="Y150" s="315"/>
      <c r="Z150" s="315"/>
      <c r="AA150" s="315"/>
      <c r="AB150" s="316"/>
    </row>
    <row r="151" spans="2:28" ht="18" customHeight="1">
      <c r="B151" s="317" t="s">
        <v>51</v>
      </c>
      <c r="C151" s="320" t="s">
        <v>5</v>
      </c>
      <c r="D151" s="321"/>
      <c r="E151" s="326" t="s">
        <v>6</v>
      </c>
      <c r="F151" s="321"/>
      <c r="G151" s="327"/>
      <c r="H151" s="330" t="s">
        <v>7</v>
      </c>
      <c r="I151" s="246"/>
      <c r="J151" s="246"/>
      <c r="K151" s="246"/>
      <c r="L151" s="246"/>
      <c r="M151" s="330" t="s">
        <v>52</v>
      </c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7"/>
    </row>
    <row r="152" spans="2:28" ht="18" customHeight="1">
      <c r="B152" s="318"/>
      <c r="C152" s="322"/>
      <c r="D152" s="323"/>
      <c r="E152" s="328"/>
      <c r="F152" s="323"/>
      <c r="G152" s="329"/>
      <c r="H152" s="331" t="s">
        <v>8</v>
      </c>
      <c r="I152" s="272" t="s">
        <v>9</v>
      </c>
      <c r="J152" s="272"/>
      <c r="K152" s="272"/>
      <c r="L152" s="273"/>
      <c r="M152" s="309" t="s">
        <v>53</v>
      </c>
      <c r="N152" s="308"/>
      <c r="O152" s="308"/>
      <c r="P152" s="230"/>
      <c r="Q152" s="309" t="s">
        <v>54</v>
      </c>
      <c r="R152" s="308"/>
      <c r="S152" s="308"/>
      <c r="T152" s="310"/>
      <c r="U152" s="307" t="s">
        <v>55</v>
      </c>
      <c r="V152" s="308"/>
      <c r="W152" s="308"/>
      <c r="X152" s="230"/>
      <c r="Y152" s="309" t="s">
        <v>56</v>
      </c>
      <c r="Z152" s="308"/>
      <c r="AA152" s="308"/>
      <c r="AB152" s="310"/>
    </row>
    <row r="153" spans="2:28" ht="18" customHeight="1">
      <c r="B153" s="318"/>
      <c r="C153" s="322"/>
      <c r="D153" s="323"/>
      <c r="E153" s="283" t="s">
        <v>188</v>
      </c>
      <c r="F153" s="285" t="s">
        <v>24</v>
      </c>
      <c r="G153" s="288" t="s">
        <v>44</v>
      </c>
      <c r="H153" s="292"/>
      <c r="I153" s="272" t="s">
        <v>12</v>
      </c>
      <c r="J153" s="272" t="s">
        <v>13</v>
      </c>
      <c r="K153" s="272" t="s">
        <v>14</v>
      </c>
      <c r="L153" s="273" t="s">
        <v>40</v>
      </c>
      <c r="M153" s="311" t="s">
        <v>96</v>
      </c>
      <c r="N153" s="312"/>
      <c r="O153" s="312"/>
      <c r="P153" s="312"/>
      <c r="Q153" s="312"/>
      <c r="R153" s="312"/>
      <c r="S153" s="312"/>
      <c r="T153" s="312"/>
      <c r="U153" s="312"/>
      <c r="V153" s="312"/>
      <c r="W153" s="312"/>
      <c r="X153" s="312"/>
      <c r="Y153" s="312"/>
      <c r="Z153" s="312"/>
      <c r="AA153" s="312"/>
      <c r="AB153" s="313"/>
    </row>
    <row r="154" spans="2:28" ht="18" customHeight="1">
      <c r="B154" s="318"/>
      <c r="C154" s="322"/>
      <c r="D154" s="323"/>
      <c r="E154" s="283"/>
      <c r="F154" s="286"/>
      <c r="G154" s="289"/>
      <c r="H154" s="292"/>
      <c r="I154" s="272"/>
      <c r="J154" s="272"/>
      <c r="K154" s="272"/>
      <c r="L154" s="273"/>
      <c r="M154" s="260" t="s">
        <v>12</v>
      </c>
      <c r="N154" s="262" t="s">
        <v>13</v>
      </c>
      <c r="O154" s="258" t="s">
        <v>14</v>
      </c>
      <c r="P154" s="24" t="s">
        <v>57</v>
      </c>
      <c r="Q154" s="260" t="s">
        <v>12</v>
      </c>
      <c r="R154" s="262" t="s">
        <v>13</v>
      </c>
      <c r="S154" s="258" t="s">
        <v>14</v>
      </c>
      <c r="T154" s="24" t="s">
        <v>57</v>
      </c>
      <c r="U154" s="260" t="s">
        <v>12</v>
      </c>
      <c r="V154" s="262" t="s">
        <v>13</v>
      </c>
      <c r="W154" s="258" t="s">
        <v>14</v>
      </c>
      <c r="X154" s="24" t="s">
        <v>57</v>
      </c>
      <c r="Y154" s="260" t="s">
        <v>12</v>
      </c>
      <c r="Z154" s="262" t="s">
        <v>13</v>
      </c>
      <c r="AA154" s="258" t="s">
        <v>14</v>
      </c>
      <c r="AB154" s="24" t="s">
        <v>57</v>
      </c>
    </row>
    <row r="155" spans="2:28" ht="18" customHeight="1" thickBot="1">
      <c r="B155" s="319"/>
      <c r="C155" s="324"/>
      <c r="D155" s="325"/>
      <c r="E155" s="284"/>
      <c r="F155" s="287"/>
      <c r="G155" s="290"/>
      <c r="H155" s="293"/>
      <c r="I155" s="263"/>
      <c r="J155" s="263"/>
      <c r="K155" s="263"/>
      <c r="L155" s="274"/>
      <c r="M155" s="261"/>
      <c r="N155" s="263"/>
      <c r="O155" s="259"/>
      <c r="P155" s="25" t="s">
        <v>27</v>
      </c>
      <c r="Q155" s="261"/>
      <c r="R155" s="263"/>
      <c r="S155" s="259"/>
      <c r="T155" s="25" t="s">
        <v>27</v>
      </c>
      <c r="U155" s="261"/>
      <c r="V155" s="263"/>
      <c r="W155" s="259"/>
      <c r="X155" s="25" t="s">
        <v>27</v>
      </c>
      <c r="Y155" s="261"/>
      <c r="Z155" s="263"/>
      <c r="AA155" s="259"/>
      <c r="AB155" s="25" t="s">
        <v>27</v>
      </c>
    </row>
    <row r="156" spans="2:28" ht="18" customHeight="1" thickBot="1">
      <c r="B156" s="26" t="s">
        <v>189</v>
      </c>
      <c r="C156" s="294" t="s">
        <v>41</v>
      </c>
      <c r="D156" s="294"/>
      <c r="E156" s="294"/>
      <c r="F156" s="294"/>
      <c r="G156" s="294"/>
      <c r="H156" s="294"/>
      <c r="I156" s="294"/>
      <c r="J156" s="294"/>
      <c r="K156" s="294"/>
      <c r="L156" s="294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  <c r="X156" s="295"/>
      <c r="Y156" s="295"/>
      <c r="Z156" s="295"/>
      <c r="AA156" s="295"/>
      <c r="AB156" s="296"/>
    </row>
    <row r="157" spans="2:28" ht="18" customHeight="1">
      <c r="B157" s="35" t="s">
        <v>16</v>
      </c>
      <c r="C157" s="360" t="s">
        <v>101</v>
      </c>
      <c r="D157" s="361"/>
      <c r="E157" s="131">
        <v>1</v>
      </c>
      <c r="F157" s="132">
        <v>1</v>
      </c>
      <c r="G157" s="132">
        <f>sumaECTS(M157:AB157)</f>
        <v>3</v>
      </c>
      <c r="H157" s="130">
        <f>SUM(I157:L157)</f>
        <v>15</v>
      </c>
      <c r="I157" s="134">
        <f aca="true" t="shared" si="10" ref="I157:L167">IF(SUM(M157+Q157+U157+Y157)=0,"",SUM(M157+Q157+U157+Y157))</f>
        <v>10</v>
      </c>
      <c r="J157" s="138">
        <f t="shared" si="10"/>
        <v>5</v>
      </c>
      <c r="K157" s="138">
        <f t="shared" si="10"/>
      </c>
      <c r="L157" s="136">
        <f t="shared" si="10"/>
      </c>
      <c r="M157" s="140"/>
      <c r="N157" s="138"/>
      <c r="O157" s="138"/>
      <c r="P157" s="139"/>
      <c r="Q157" s="137">
        <v>10</v>
      </c>
      <c r="R157" s="138">
        <v>5</v>
      </c>
      <c r="S157" s="138"/>
      <c r="T157" s="139"/>
      <c r="U157" s="140"/>
      <c r="V157" s="138"/>
      <c r="W157" s="138"/>
      <c r="X157" s="139"/>
      <c r="Y157" s="140"/>
      <c r="Z157" s="138"/>
      <c r="AA157" s="138"/>
      <c r="AB157" s="139"/>
    </row>
    <row r="158" spans="2:28" ht="18" customHeight="1">
      <c r="B158" s="35" t="s">
        <v>17</v>
      </c>
      <c r="C158" s="360" t="s">
        <v>102</v>
      </c>
      <c r="D158" s="361"/>
      <c r="E158" s="92">
        <v>1</v>
      </c>
      <c r="F158" s="93">
        <v>2</v>
      </c>
      <c r="G158" s="93">
        <f>sumaECTS(M158:AB158)</f>
        <v>6</v>
      </c>
      <c r="H158" s="35">
        <f>SUM(I158:L158)</f>
        <v>40</v>
      </c>
      <c r="I158" s="141">
        <f t="shared" si="10"/>
        <v>20</v>
      </c>
      <c r="J158" s="142">
        <f t="shared" si="10"/>
        <v>10</v>
      </c>
      <c r="K158" s="142">
        <f t="shared" si="10"/>
      </c>
      <c r="L158" s="143">
        <f t="shared" si="10"/>
        <v>10</v>
      </c>
      <c r="M158" s="40"/>
      <c r="N158" s="36"/>
      <c r="O158" s="36"/>
      <c r="P158" s="38"/>
      <c r="Q158" s="145">
        <v>20</v>
      </c>
      <c r="R158" s="36">
        <v>10</v>
      </c>
      <c r="S158" s="36"/>
      <c r="T158" s="38"/>
      <c r="U158" s="40"/>
      <c r="V158" s="36"/>
      <c r="W158" s="36"/>
      <c r="X158" s="38">
        <v>10</v>
      </c>
      <c r="Y158" s="40"/>
      <c r="Z158" s="36"/>
      <c r="AA158" s="36"/>
      <c r="AB158" s="38"/>
    </row>
    <row r="159" spans="2:28" ht="18" customHeight="1">
      <c r="B159" s="35" t="s">
        <v>18</v>
      </c>
      <c r="C159" s="360" t="s">
        <v>103</v>
      </c>
      <c r="D159" s="361"/>
      <c r="E159" s="92">
        <v>1</v>
      </c>
      <c r="F159" s="93"/>
      <c r="G159" s="93">
        <v>3</v>
      </c>
      <c r="H159" s="35">
        <f aca="true" t="shared" si="11" ref="H159:H165">SUM(I159:L159)</f>
        <v>20</v>
      </c>
      <c r="I159" s="141">
        <f t="shared" si="10"/>
        <v>20</v>
      </c>
      <c r="J159" s="142">
        <f t="shared" si="10"/>
      </c>
      <c r="K159" s="142">
        <f t="shared" si="10"/>
      </c>
      <c r="L159" s="143">
        <f t="shared" si="10"/>
      </c>
      <c r="M159" s="40"/>
      <c r="N159" s="36"/>
      <c r="O159" s="36"/>
      <c r="P159" s="38"/>
      <c r="Q159" s="40"/>
      <c r="R159" s="36"/>
      <c r="S159" s="36"/>
      <c r="T159" s="38"/>
      <c r="U159" s="145">
        <v>20</v>
      </c>
      <c r="V159" s="36"/>
      <c r="W159" s="36"/>
      <c r="X159" s="38"/>
      <c r="Y159" s="40"/>
      <c r="Z159" s="36"/>
      <c r="AA159" s="36"/>
      <c r="AB159" s="38"/>
    </row>
    <row r="160" spans="2:28" ht="18" customHeight="1">
      <c r="B160" s="35" t="s">
        <v>19</v>
      </c>
      <c r="C160" s="360" t="s">
        <v>104</v>
      </c>
      <c r="D160" s="361"/>
      <c r="E160" s="92"/>
      <c r="F160" s="93">
        <v>1</v>
      </c>
      <c r="G160" s="93">
        <v>1</v>
      </c>
      <c r="H160" s="35">
        <f t="shared" si="11"/>
        <v>15</v>
      </c>
      <c r="I160" s="141">
        <f t="shared" si="10"/>
        <v>10</v>
      </c>
      <c r="J160" s="142">
        <f t="shared" si="10"/>
        <v>5</v>
      </c>
      <c r="K160" s="142">
        <f t="shared" si="10"/>
      </c>
      <c r="L160" s="143">
        <f t="shared" si="10"/>
      </c>
      <c r="M160" s="40"/>
      <c r="N160" s="36"/>
      <c r="O160" s="36"/>
      <c r="P160" s="38"/>
      <c r="Q160" s="40"/>
      <c r="R160" s="36"/>
      <c r="S160" s="36"/>
      <c r="T160" s="38"/>
      <c r="U160" s="40">
        <v>10</v>
      </c>
      <c r="V160" s="36">
        <v>5</v>
      </c>
      <c r="W160" s="36"/>
      <c r="X160" s="38"/>
      <c r="Y160" s="40"/>
      <c r="Z160" s="36"/>
      <c r="AA160" s="36"/>
      <c r="AB160" s="38"/>
    </row>
    <row r="161" spans="2:28" ht="18" customHeight="1">
      <c r="B161" s="35" t="s">
        <v>20</v>
      </c>
      <c r="C161" s="360" t="s">
        <v>85</v>
      </c>
      <c r="D161" s="361"/>
      <c r="E161" s="92">
        <v>1</v>
      </c>
      <c r="F161" s="93">
        <v>3</v>
      </c>
      <c r="G161" s="93">
        <v>6</v>
      </c>
      <c r="H161" s="35">
        <f t="shared" si="11"/>
        <v>60</v>
      </c>
      <c r="I161" s="141">
        <f t="shared" si="10"/>
        <v>20</v>
      </c>
      <c r="J161" s="142">
        <f t="shared" si="10"/>
        <v>5</v>
      </c>
      <c r="K161" s="142">
        <f t="shared" si="10"/>
        <v>20</v>
      </c>
      <c r="L161" s="143">
        <f t="shared" si="10"/>
        <v>15</v>
      </c>
      <c r="M161" s="40"/>
      <c r="N161" s="36"/>
      <c r="O161" s="36"/>
      <c r="P161" s="38"/>
      <c r="Q161" s="40"/>
      <c r="R161" s="36"/>
      <c r="S161" s="36"/>
      <c r="T161" s="38"/>
      <c r="U161" s="145">
        <v>20</v>
      </c>
      <c r="V161" s="36">
        <v>5</v>
      </c>
      <c r="W161" s="36">
        <v>20</v>
      </c>
      <c r="X161" s="38"/>
      <c r="Y161" s="40"/>
      <c r="Z161" s="36"/>
      <c r="AA161" s="36"/>
      <c r="AB161" s="38">
        <v>15</v>
      </c>
    </row>
    <row r="162" spans="2:28" ht="18" customHeight="1">
      <c r="B162" s="35" t="s">
        <v>32</v>
      </c>
      <c r="C162" s="360" t="s">
        <v>105</v>
      </c>
      <c r="D162" s="361"/>
      <c r="E162" s="92"/>
      <c r="F162" s="93">
        <v>2</v>
      </c>
      <c r="G162" s="93">
        <v>1</v>
      </c>
      <c r="H162" s="35">
        <f t="shared" si="11"/>
        <v>20</v>
      </c>
      <c r="I162" s="141">
        <f t="shared" si="10"/>
        <v>10</v>
      </c>
      <c r="J162" s="142">
        <f t="shared" si="10"/>
      </c>
      <c r="K162" s="142">
        <f t="shared" si="10"/>
        <v>10</v>
      </c>
      <c r="L162" s="143">
        <f t="shared" si="10"/>
      </c>
      <c r="M162" s="40"/>
      <c r="N162" s="36"/>
      <c r="O162" s="36"/>
      <c r="P162" s="38"/>
      <c r="Q162" s="40"/>
      <c r="R162" s="36"/>
      <c r="S162" s="36"/>
      <c r="T162" s="38"/>
      <c r="U162" s="40">
        <v>10</v>
      </c>
      <c r="V162" s="36"/>
      <c r="W162" s="36">
        <v>10</v>
      </c>
      <c r="X162" s="38"/>
      <c r="Y162" s="40"/>
      <c r="Z162" s="36"/>
      <c r="AA162" s="36"/>
      <c r="AB162" s="38"/>
    </row>
    <row r="163" spans="2:28" ht="18" customHeight="1">
      <c r="B163" s="35" t="s">
        <v>33</v>
      </c>
      <c r="C163" s="360" t="s">
        <v>106</v>
      </c>
      <c r="D163" s="361"/>
      <c r="E163" s="92"/>
      <c r="F163" s="93">
        <v>2</v>
      </c>
      <c r="G163" s="93">
        <v>2</v>
      </c>
      <c r="H163" s="35">
        <f t="shared" si="11"/>
        <v>15</v>
      </c>
      <c r="I163" s="141">
        <f t="shared" si="10"/>
        <v>10</v>
      </c>
      <c r="J163" s="142">
        <f t="shared" si="10"/>
      </c>
      <c r="K163" s="142">
        <f t="shared" si="10"/>
      </c>
      <c r="L163" s="143">
        <f t="shared" si="10"/>
        <v>5</v>
      </c>
      <c r="M163" s="40"/>
      <c r="N163" s="36"/>
      <c r="O163" s="36"/>
      <c r="P163" s="38"/>
      <c r="Q163" s="40"/>
      <c r="R163" s="36"/>
      <c r="S163" s="36"/>
      <c r="T163" s="38"/>
      <c r="U163" s="40"/>
      <c r="V163" s="36"/>
      <c r="W163" s="36"/>
      <c r="X163" s="38"/>
      <c r="Y163" s="40">
        <v>10</v>
      </c>
      <c r="Z163" s="36"/>
      <c r="AA163" s="36"/>
      <c r="AB163" s="38">
        <v>5</v>
      </c>
    </row>
    <row r="164" spans="2:28" ht="18" customHeight="1">
      <c r="B164" s="35" t="s">
        <v>34</v>
      </c>
      <c r="C164" s="360" t="s">
        <v>107</v>
      </c>
      <c r="D164" s="361"/>
      <c r="E164" s="92"/>
      <c r="F164" s="93">
        <v>1</v>
      </c>
      <c r="G164" s="93">
        <v>2</v>
      </c>
      <c r="H164" s="35">
        <f t="shared" si="11"/>
        <v>10</v>
      </c>
      <c r="I164" s="141">
        <f t="shared" si="10"/>
        <v>10</v>
      </c>
      <c r="J164" s="142">
        <f t="shared" si="10"/>
      </c>
      <c r="K164" s="142">
        <f t="shared" si="10"/>
      </c>
      <c r="L164" s="143">
        <f t="shared" si="10"/>
      </c>
      <c r="M164" s="40"/>
      <c r="N164" s="36"/>
      <c r="O164" s="36"/>
      <c r="P164" s="38"/>
      <c r="Q164" s="40"/>
      <c r="R164" s="36"/>
      <c r="S164" s="36"/>
      <c r="T164" s="38"/>
      <c r="U164" s="40"/>
      <c r="V164" s="36"/>
      <c r="W164" s="36"/>
      <c r="X164" s="38"/>
      <c r="Y164" s="40">
        <v>10</v>
      </c>
      <c r="Z164" s="36"/>
      <c r="AA164" s="36"/>
      <c r="AB164" s="38"/>
    </row>
    <row r="165" spans="2:28" ht="18" customHeight="1">
      <c r="B165" s="35" t="s">
        <v>35</v>
      </c>
      <c r="C165" s="360" t="s">
        <v>108</v>
      </c>
      <c r="D165" s="361"/>
      <c r="E165" s="92">
        <v>1</v>
      </c>
      <c r="F165" s="93">
        <v>2</v>
      </c>
      <c r="G165" s="93">
        <v>4</v>
      </c>
      <c r="H165" s="35">
        <f t="shared" si="11"/>
        <v>45</v>
      </c>
      <c r="I165" s="141">
        <f t="shared" si="10"/>
        <v>25</v>
      </c>
      <c r="J165" s="146">
        <f t="shared" si="10"/>
        <v>10</v>
      </c>
      <c r="K165" s="146">
        <f t="shared" si="10"/>
      </c>
      <c r="L165" s="147">
        <f t="shared" si="10"/>
        <v>10</v>
      </c>
      <c r="M165" s="40"/>
      <c r="N165" s="36"/>
      <c r="O165" s="36"/>
      <c r="P165" s="38"/>
      <c r="Q165" s="40"/>
      <c r="R165" s="36"/>
      <c r="S165" s="36"/>
      <c r="T165" s="38"/>
      <c r="U165" s="145">
        <v>25</v>
      </c>
      <c r="V165" s="36">
        <v>10</v>
      </c>
      <c r="W165" s="36"/>
      <c r="X165" s="38"/>
      <c r="Y165" s="40"/>
      <c r="Z165" s="36"/>
      <c r="AA165" s="36"/>
      <c r="AB165" s="38">
        <v>10</v>
      </c>
    </row>
    <row r="166" spans="2:28" ht="18" customHeight="1">
      <c r="B166" s="35" t="s">
        <v>36</v>
      </c>
      <c r="C166" s="366" t="s">
        <v>109</v>
      </c>
      <c r="D166" s="367"/>
      <c r="E166" s="92">
        <v>1</v>
      </c>
      <c r="F166" s="93">
        <v>1</v>
      </c>
      <c r="G166" s="93">
        <v>3</v>
      </c>
      <c r="H166" s="35">
        <f>SUM(I166:L166)</f>
        <v>25</v>
      </c>
      <c r="I166" s="141">
        <f t="shared" si="10"/>
        <v>15</v>
      </c>
      <c r="J166" s="146">
        <f t="shared" si="10"/>
      </c>
      <c r="K166" s="146">
        <f t="shared" si="10"/>
      </c>
      <c r="L166" s="147">
        <f t="shared" si="10"/>
        <v>10</v>
      </c>
      <c r="M166" s="100"/>
      <c r="N166" s="101"/>
      <c r="O166" s="101"/>
      <c r="P166" s="102"/>
      <c r="Q166" s="100"/>
      <c r="R166" s="101"/>
      <c r="S166" s="101"/>
      <c r="T166" s="102"/>
      <c r="U166" s="100"/>
      <c r="V166" s="101"/>
      <c r="W166" s="101"/>
      <c r="X166" s="102"/>
      <c r="Y166" s="148">
        <v>15</v>
      </c>
      <c r="Z166" s="101"/>
      <c r="AA166" s="101"/>
      <c r="AB166" s="102">
        <v>10</v>
      </c>
    </row>
    <row r="167" spans="2:28" ht="18" customHeight="1">
      <c r="B167" s="35" t="s">
        <v>83</v>
      </c>
      <c r="C167" s="360" t="s">
        <v>87</v>
      </c>
      <c r="D167" s="361"/>
      <c r="E167" s="92"/>
      <c r="F167" s="93">
        <v>2</v>
      </c>
      <c r="G167" s="93">
        <v>2</v>
      </c>
      <c r="H167" s="35">
        <f>SUM(I167:L167)</f>
        <v>30</v>
      </c>
      <c r="I167" s="141">
        <f t="shared" si="10"/>
      </c>
      <c r="J167" s="142">
        <f t="shared" si="10"/>
      </c>
      <c r="K167" s="142">
        <f t="shared" si="10"/>
      </c>
      <c r="L167" s="143">
        <f t="shared" si="10"/>
        <v>30</v>
      </c>
      <c r="M167" s="35"/>
      <c r="N167" s="36"/>
      <c r="O167" s="36"/>
      <c r="P167" s="38"/>
      <c r="Q167" s="40"/>
      <c r="R167" s="36"/>
      <c r="S167" s="36"/>
      <c r="T167" s="38"/>
      <c r="U167" s="40"/>
      <c r="V167" s="36"/>
      <c r="W167" s="36"/>
      <c r="X167" s="38">
        <v>10</v>
      </c>
      <c r="Y167" s="40"/>
      <c r="Z167" s="36"/>
      <c r="AA167" s="36"/>
      <c r="AB167" s="38">
        <v>20</v>
      </c>
    </row>
    <row r="168" spans="2:32" ht="18" customHeight="1">
      <c r="B168" s="27"/>
      <c r="C168" s="144"/>
      <c r="D168" s="106"/>
      <c r="E168" s="30"/>
      <c r="F168" s="31"/>
      <c r="G168" s="31"/>
      <c r="H168" s="35"/>
      <c r="I168" s="149"/>
      <c r="J168" s="33"/>
      <c r="K168" s="33"/>
      <c r="L168" s="150"/>
      <c r="M168" s="151"/>
      <c r="N168" s="101"/>
      <c r="O168" s="152"/>
      <c r="P168" s="102"/>
      <c r="Q168" s="153"/>
      <c r="R168" s="101"/>
      <c r="S168" s="101"/>
      <c r="T168" s="102"/>
      <c r="U168" s="100"/>
      <c r="V168" s="101"/>
      <c r="W168" s="101"/>
      <c r="X168" s="102"/>
      <c r="Y168" s="100"/>
      <c r="Z168" s="101"/>
      <c r="AA168" s="101"/>
      <c r="AB168" s="102"/>
      <c r="AF168" s="1">
        <f>90/4</f>
        <v>22.5</v>
      </c>
    </row>
    <row r="169" spans="2:28" ht="18" customHeight="1" thickBot="1">
      <c r="B169" s="42"/>
      <c r="C169" s="358"/>
      <c r="D169" s="359"/>
      <c r="E169" s="30"/>
      <c r="F169" s="31"/>
      <c r="G169" s="31"/>
      <c r="H169" s="35"/>
      <c r="I169" s="33"/>
      <c r="J169" s="33"/>
      <c r="K169" s="33"/>
      <c r="L169" s="34"/>
      <c r="M169" s="43"/>
      <c r="N169" s="44"/>
      <c r="O169" s="45"/>
      <c r="P169" s="46"/>
      <c r="Q169" s="47"/>
      <c r="R169" s="48"/>
      <c r="S169" s="44"/>
      <c r="T169" s="46"/>
      <c r="U169" s="49"/>
      <c r="V169" s="44"/>
      <c r="W169" s="44"/>
      <c r="X169" s="46"/>
      <c r="Y169" s="49"/>
      <c r="Z169" s="44"/>
      <c r="AA169" s="44"/>
      <c r="AB169" s="46"/>
    </row>
    <row r="170" spans="2:28" ht="18" customHeight="1" thickTop="1">
      <c r="B170" s="50"/>
      <c r="C170" s="297" t="s">
        <v>21</v>
      </c>
      <c r="D170" s="298"/>
      <c r="E170" s="301">
        <f aca="true" t="shared" si="12" ref="E170:AB170">SUM(E157:E169)</f>
        <v>6</v>
      </c>
      <c r="F170" s="303">
        <f t="shared" si="12"/>
        <v>17</v>
      </c>
      <c r="G170" s="275">
        <f t="shared" si="12"/>
        <v>33</v>
      </c>
      <c r="H170" s="305">
        <f t="shared" si="12"/>
        <v>295</v>
      </c>
      <c r="I170" s="303">
        <f t="shared" si="12"/>
        <v>150</v>
      </c>
      <c r="J170" s="303">
        <f t="shared" si="12"/>
        <v>35</v>
      </c>
      <c r="K170" s="303">
        <f t="shared" si="12"/>
        <v>30</v>
      </c>
      <c r="L170" s="275">
        <f t="shared" si="12"/>
        <v>80</v>
      </c>
      <c r="M170" s="122">
        <f t="shared" si="12"/>
        <v>0</v>
      </c>
      <c r="N170" s="123">
        <f t="shared" si="12"/>
        <v>0</v>
      </c>
      <c r="O170" s="123">
        <f t="shared" si="12"/>
        <v>0</v>
      </c>
      <c r="P170" s="124">
        <f t="shared" si="12"/>
        <v>0</v>
      </c>
      <c r="Q170" s="122">
        <f t="shared" si="12"/>
        <v>30</v>
      </c>
      <c r="R170" s="123">
        <f t="shared" si="12"/>
        <v>15</v>
      </c>
      <c r="S170" s="123">
        <f t="shared" si="12"/>
        <v>0</v>
      </c>
      <c r="T170" s="125">
        <f t="shared" si="12"/>
        <v>0</v>
      </c>
      <c r="U170" s="126">
        <f t="shared" si="12"/>
        <v>85</v>
      </c>
      <c r="V170" s="123">
        <f t="shared" si="12"/>
        <v>20</v>
      </c>
      <c r="W170" s="123">
        <f t="shared" si="12"/>
        <v>30</v>
      </c>
      <c r="X170" s="124">
        <f t="shared" si="12"/>
        <v>20</v>
      </c>
      <c r="Y170" s="122">
        <f t="shared" si="12"/>
        <v>35</v>
      </c>
      <c r="Z170" s="123">
        <f t="shared" si="12"/>
        <v>0</v>
      </c>
      <c r="AA170" s="123">
        <f t="shared" si="12"/>
        <v>0</v>
      </c>
      <c r="AB170" s="125">
        <f t="shared" si="12"/>
        <v>60</v>
      </c>
    </row>
    <row r="171" spans="2:30" ht="18" customHeight="1" thickBot="1">
      <c r="B171" s="61"/>
      <c r="C171" s="299"/>
      <c r="D171" s="300"/>
      <c r="E171" s="302"/>
      <c r="F171" s="304"/>
      <c r="G171" s="276"/>
      <c r="H171" s="306"/>
      <c r="I171" s="304"/>
      <c r="J171" s="304"/>
      <c r="K171" s="304"/>
      <c r="L171" s="276"/>
      <c r="M171" s="277">
        <f>SUM(M170:P170)</f>
        <v>0</v>
      </c>
      <c r="N171" s="278"/>
      <c r="O171" s="278"/>
      <c r="P171" s="279"/>
      <c r="Q171" s="277">
        <f>SUM(Q170:T170)</f>
        <v>45</v>
      </c>
      <c r="R171" s="278"/>
      <c r="S171" s="278"/>
      <c r="T171" s="279"/>
      <c r="U171" s="277">
        <f>SUM(U170:X170)</f>
        <v>155</v>
      </c>
      <c r="V171" s="278"/>
      <c r="W171" s="278"/>
      <c r="X171" s="279"/>
      <c r="Y171" s="277">
        <f>SUM(Y170:AB170)</f>
        <v>95</v>
      </c>
      <c r="Z171" s="278"/>
      <c r="AA171" s="278"/>
      <c r="AB171" s="279"/>
      <c r="AD171" s="67">
        <f>SUM(M171:AB171)</f>
        <v>295</v>
      </c>
    </row>
    <row r="172" spans="2:28" ht="18" customHeight="1">
      <c r="B172" s="280" t="s">
        <v>70</v>
      </c>
      <c r="C172" s="281"/>
      <c r="D172" s="282"/>
      <c r="E172" s="283" t="s">
        <v>188</v>
      </c>
      <c r="F172" s="285" t="s">
        <v>24</v>
      </c>
      <c r="G172" s="288" t="s">
        <v>44</v>
      </c>
      <c r="H172" s="291" t="s">
        <v>8</v>
      </c>
      <c r="I172" s="272" t="s">
        <v>12</v>
      </c>
      <c r="J172" s="272" t="s">
        <v>13</v>
      </c>
      <c r="K172" s="272" t="s">
        <v>14</v>
      </c>
      <c r="L172" s="273" t="s">
        <v>40</v>
      </c>
      <c r="M172" s="270" t="s">
        <v>53</v>
      </c>
      <c r="N172" s="269"/>
      <c r="O172" s="269"/>
      <c r="P172" s="245"/>
      <c r="Q172" s="270" t="s">
        <v>54</v>
      </c>
      <c r="R172" s="269"/>
      <c r="S172" s="269"/>
      <c r="T172" s="271"/>
      <c r="U172" s="268" t="s">
        <v>55</v>
      </c>
      <c r="V172" s="269"/>
      <c r="W172" s="269"/>
      <c r="X172" s="245"/>
      <c r="Y172" s="270" t="s">
        <v>56</v>
      </c>
      <c r="Z172" s="269"/>
      <c r="AA172" s="269"/>
      <c r="AB172" s="271"/>
    </row>
    <row r="173" spans="2:28" ht="18" customHeight="1">
      <c r="B173" s="280"/>
      <c r="C173" s="281"/>
      <c r="D173" s="282"/>
      <c r="E173" s="283"/>
      <c r="F173" s="286"/>
      <c r="G173" s="289"/>
      <c r="H173" s="292"/>
      <c r="I173" s="272"/>
      <c r="J173" s="272"/>
      <c r="K173" s="272"/>
      <c r="L173" s="273"/>
      <c r="M173" s="260" t="s">
        <v>12</v>
      </c>
      <c r="N173" s="262" t="s">
        <v>13</v>
      </c>
      <c r="O173" s="258" t="s">
        <v>14</v>
      </c>
      <c r="P173" s="68" t="s">
        <v>57</v>
      </c>
      <c r="Q173" s="260" t="s">
        <v>12</v>
      </c>
      <c r="R173" s="262" t="s">
        <v>13</v>
      </c>
      <c r="S173" s="258" t="s">
        <v>14</v>
      </c>
      <c r="T173" s="68" t="s">
        <v>57</v>
      </c>
      <c r="U173" s="260" t="s">
        <v>12</v>
      </c>
      <c r="V173" s="262" t="s">
        <v>13</v>
      </c>
      <c r="W173" s="258" t="s">
        <v>14</v>
      </c>
      <c r="X173" s="68" t="s">
        <v>57</v>
      </c>
      <c r="Y173" s="260" t="s">
        <v>12</v>
      </c>
      <c r="Z173" s="262" t="s">
        <v>13</v>
      </c>
      <c r="AA173" s="258" t="s">
        <v>14</v>
      </c>
      <c r="AB173" s="68" t="s">
        <v>57</v>
      </c>
    </row>
    <row r="174" spans="2:28" ht="18" customHeight="1" thickBot="1">
      <c r="B174" s="280"/>
      <c r="C174" s="281"/>
      <c r="D174" s="282"/>
      <c r="E174" s="284"/>
      <c r="F174" s="287"/>
      <c r="G174" s="290"/>
      <c r="H174" s="293"/>
      <c r="I174" s="263"/>
      <c r="J174" s="263"/>
      <c r="K174" s="263"/>
      <c r="L174" s="274"/>
      <c r="M174" s="261"/>
      <c r="N174" s="263"/>
      <c r="O174" s="259"/>
      <c r="P174" s="25" t="s">
        <v>27</v>
      </c>
      <c r="Q174" s="261"/>
      <c r="R174" s="263"/>
      <c r="S174" s="259"/>
      <c r="T174" s="25" t="s">
        <v>27</v>
      </c>
      <c r="U174" s="261"/>
      <c r="V174" s="263"/>
      <c r="W174" s="259"/>
      <c r="X174" s="25" t="s">
        <v>27</v>
      </c>
      <c r="Y174" s="261"/>
      <c r="Z174" s="263"/>
      <c r="AA174" s="259"/>
      <c r="AB174" s="25" t="s">
        <v>27</v>
      </c>
    </row>
    <row r="175" spans="2:30" ht="18" customHeight="1">
      <c r="B175" s="280"/>
      <c r="C175" s="281"/>
      <c r="D175" s="282"/>
      <c r="E175" s="264">
        <f>SUM(E24,E70,E119,E170)</f>
        <v>7</v>
      </c>
      <c r="F175" s="251">
        <f>SUM(F70,F119,F170)</f>
        <v>30</v>
      </c>
      <c r="G175" s="253">
        <f aca="true" t="shared" si="13" ref="G175:AB175">SUM(G24,G70,G119,G170)</f>
        <v>90</v>
      </c>
      <c r="H175" s="266">
        <f t="shared" si="13"/>
        <v>570</v>
      </c>
      <c r="I175" s="251">
        <f t="shared" si="13"/>
        <v>285</v>
      </c>
      <c r="J175" s="251">
        <f t="shared" si="13"/>
        <v>75</v>
      </c>
      <c r="K175" s="251">
        <f t="shared" si="13"/>
        <v>100</v>
      </c>
      <c r="L175" s="253">
        <f t="shared" si="13"/>
        <v>110</v>
      </c>
      <c r="M175" s="69">
        <f t="shared" si="13"/>
        <v>95</v>
      </c>
      <c r="N175" s="70">
        <f t="shared" si="13"/>
        <v>30</v>
      </c>
      <c r="O175" s="70">
        <f t="shared" si="13"/>
        <v>40</v>
      </c>
      <c r="P175" s="72">
        <f t="shared" si="13"/>
        <v>0</v>
      </c>
      <c r="Q175" s="69">
        <f t="shared" si="13"/>
        <v>70</v>
      </c>
      <c r="R175" s="70">
        <f t="shared" si="13"/>
        <v>25</v>
      </c>
      <c r="S175" s="70">
        <f t="shared" si="13"/>
        <v>30</v>
      </c>
      <c r="T175" s="71">
        <f t="shared" si="13"/>
        <v>30</v>
      </c>
      <c r="U175" s="73">
        <f t="shared" si="13"/>
        <v>85</v>
      </c>
      <c r="V175" s="70">
        <f t="shared" si="13"/>
        <v>20</v>
      </c>
      <c r="W175" s="70">
        <f t="shared" si="13"/>
        <v>30</v>
      </c>
      <c r="X175" s="72">
        <f t="shared" si="13"/>
        <v>20</v>
      </c>
      <c r="Y175" s="69">
        <f t="shared" si="13"/>
        <v>35</v>
      </c>
      <c r="Z175" s="70">
        <f t="shared" si="13"/>
        <v>0</v>
      </c>
      <c r="AA175" s="70">
        <f t="shared" si="13"/>
        <v>0</v>
      </c>
      <c r="AB175" s="71">
        <f t="shared" si="13"/>
        <v>60</v>
      </c>
      <c r="AD175" s="67" t="s">
        <v>45</v>
      </c>
    </row>
    <row r="176" spans="2:32" ht="18" customHeight="1" thickBot="1">
      <c r="B176" s="280"/>
      <c r="C176" s="281"/>
      <c r="D176" s="282"/>
      <c r="E176" s="265"/>
      <c r="F176" s="252"/>
      <c r="G176" s="254"/>
      <c r="H176" s="267"/>
      <c r="I176" s="252"/>
      <c r="J176" s="252"/>
      <c r="K176" s="252"/>
      <c r="L176" s="254"/>
      <c r="M176" s="255">
        <f>SUM(M175:P175)</f>
        <v>165</v>
      </c>
      <c r="N176" s="256"/>
      <c r="O176" s="256"/>
      <c r="P176" s="257"/>
      <c r="Q176" s="255">
        <f>SUM(Q175:T175)</f>
        <v>155</v>
      </c>
      <c r="R176" s="256"/>
      <c r="S176" s="256"/>
      <c r="T176" s="257"/>
      <c r="U176" s="255">
        <f>SUM(U175:X175)</f>
        <v>155</v>
      </c>
      <c r="V176" s="256"/>
      <c r="W176" s="256"/>
      <c r="X176" s="257"/>
      <c r="Y176" s="255">
        <f>SUM(Y175:AB175)</f>
        <v>95</v>
      </c>
      <c r="Z176" s="256"/>
      <c r="AA176" s="256"/>
      <c r="AB176" s="257"/>
      <c r="AD176" s="67">
        <f>SUM(M176:AB176)</f>
        <v>570</v>
      </c>
      <c r="AF176" s="1">
        <f>(0.6*900+24)/4</f>
        <v>141</v>
      </c>
    </row>
    <row r="177" spans="2:30" ht="18" customHeight="1">
      <c r="B177" s="280"/>
      <c r="C177" s="281"/>
      <c r="D177" s="282"/>
      <c r="E177" s="236" t="s">
        <v>22</v>
      </c>
      <c r="F177" s="237"/>
      <c r="G177" s="238"/>
      <c r="H177" s="245" t="s">
        <v>23</v>
      </c>
      <c r="I177" s="246"/>
      <c r="J177" s="246"/>
      <c r="K177" s="246"/>
      <c r="L177" s="247"/>
      <c r="M177" s="248">
        <v>1</v>
      </c>
      <c r="N177" s="249"/>
      <c r="O177" s="249"/>
      <c r="P177" s="250"/>
      <c r="Q177" s="248">
        <v>2</v>
      </c>
      <c r="R177" s="249"/>
      <c r="S177" s="249"/>
      <c r="T177" s="250"/>
      <c r="U177" s="248">
        <v>3</v>
      </c>
      <c r="V177" s="249"/>
      <c r="W177" s="249"/>
      <c r="X177" s="250"/>
      <c r="Y177" s="248">
        <v>1</v>
      </c>
      <c r="Z177" s="249"/>
      <c r="AA177" s="249"/>
      <c r="AB177" s="250"/>
      <c r="AD177" s="67">
        <f>SUM(M177:AB177)</f>
        <v>7</v>
      </c>
    </row>
    <row r="178" spans="2:30" ht="18" customHeight="1">
      <c r="B178" s="280"/>
      <c r="C178" s="281"/>
      <c r="D178" s="282"/>
      <c r="E178" s="239"/>
      <c r="F178" s="240"/>
      <c r="G178" s="241"/>
      <c r="H178" s="230" t="s">
        <v>24</v>
      </c>
      <c r="I178" s="231"/>
      <c r="J178" s="231"/>
      <c r="K178" s="231"/>
      <c r="L178" s="232"/>
      <c r="M178" s="227">
        <v>6</v>
      </c>
      <c r="N178" s="228"/>
      <c r="O178" s="228"/>
      <c r="P178" s="229"/>
      <c r="Q178" s="227">
        <v>9</v>
      </c>
      <c r="R178" s="228"/>
      <c r="S178" s="228"/>
      <c r="T178" s="229"/>
      <c r="U178" s="227">
        <v>8</v>
      </c>
      <c r="V178" s="228"/>
      <c r="W178" s="228"/>
      <c r="X178" s="229"/>
      <c r="Y178" s="227">
        <v>7</v>
      </c>
      <c r="Z178" s="228"/>
      <c r="AA178" s="228"/>
      <c r="AB178" s="229"/>
      <c r="AD178" s="67">
        <f>SUM(M178:AB178)</f>
        <v>30</v>
      </c>
    </row>
    <row r="179" spans="2:30" ht="18" customHeight="1" thickBot="1">
      <c r="B179" s="280"/>
      <c r="C179" s="281"/>
      <c r="D179" s="282"/>
      <c r="E179" s="242"/>
      <c r="F179" s="243"/>
      <c r="G179" s="244"/>
      <c r="H179" s="230" t="s">
        <v>44</v>
      </c>
      <c r="I179" s="231"/>
      <c r="J179" s="231"/>
      <c r="K179" s="231"/>
      <c r="L179" s="232"/>
      <c r="M179" s="233">
        <f>sumaECTS(M157:P169)+M128</f>
        <v>22</v>
      </c>
      <c r="N179" s="234"/>
      <c r="O179" s="234"/>
      <c r="P179" s="235"/>
      <c r="Q179" s="233">
        <f>sumaECTS(Q157:T169)+Q128</f>
        <v>23</v>
      </c>
      <c r="R179" s="234"/>
      <c r="S179" s="234"/>
      <c r="T179" s="235"/>
      <c r="U179" s="233">
        <f>sumaECTS(U157:X169)+U128</f>
        <v>23</v>
      </c>
      <c r="V179" s="234"/>
      <c r="W179" s="234"/>
      <c r="X179" s="235"/>
      <c r="Y179" s="233">
        <f>sumaECTS(Y157:AB169)+Y128</f>
        <v>22</v>
      </c>
      <c r="Z179" s="234"/>
      <c r="AA179" s="234"/>
      <c r="AB179" s="235"/>
      <c r="AD179" s="67">
        <f>SUM(M179:AB179)</f>
        <v>90</v>
      </c>
    </row>
    <row r="180" spans="2:28" ht="12.75" customHeight="1"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74"/>
      <c r="Q180" s="2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74"/>
    </row>
    <row r="181" spans="2:28" ht="18" customHeight="1">
      <c r="B181" s="75" t="s">
        <v>25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2"/>
      <c r="Q181" s="5"/>
      <c r="R181" s="11" t="s">
        <v>197</v>
      </c>
      <c r="S181" s="8"/>
      <c r="T181" s="6"/>
      <c r="U181" s="6"/>
      <c r="V181" s="6"/>
      <c r="W181" s="6"/>
      <c r="X181" s="6"/>
      <c r="Y181" s="76"/>
      <c r="AA181" s="6"/>
      <c r="AB181" s="77"/>
    </row>
    <row r="182" spans="2:28" ht="18" customHeight="1">
      <c r="B182" s="78" t="s">
        <v>16</v>
      </c>
      <c r="C182" s="11" t="s">
        <v>79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2"/>
      <c r="Q182" s="5"/>
      <c r="R182" s="11"/>
      <c r="S182" s="8"/>
      <c r="T182" s="6"/>
      <c r="U182" s="6"/>
      <c r="V182" s="6"/>
      <c r="W182" s="6"/>
      <c r="X182" s="6"/>
      <c r="Y182" s="76"/>
      <c r="AA182" s="6"/>
      <c r="AB182" s="77"/>
    </row>
    <row r="183" spans="2:28" ht="18" customHeight="1">
      <c r="B183" s="78" t="s">
        <v>17</v>
      </c>
      <c r="C183" s="6" t="s">
        <v>182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77"/>
      <c r="Q183" s="79"/>
      <c r="R183" s="80" t="s">
        <v>26</v>
      </c>
      <c r="S183" s="8"/>
      <c r="T183" s="81"/>
      <c r="U183" s="81"/>
      <c r="V183" s="81"/>
      <c r="W183" s="81"/>
      <c r="X183" s="81"/>
      <c r="Y183" s="81"/>
      <c r="Z183" s="81"/>
      <c r="AA183" s="81"/>
      <c r="AB183" s="82"/>
    </row>
    <row r="184" spans="2:28" ht="18" customHeight="1">
      <c r="B184" s="78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77"/>
      <c r="Q184" s="79"/>
      <c r="R184" s="11" t="s">
        <v>12</v>
      </c>
      <c r="S184" s="83" t="s">
        <v>60</v>
      </c>
      <c r="T184" s="81"/>
      <c r="U184" s="81"/>
      <c r="V184" s="81"/>
      <c r="W184" s="81"/>
      <c r="X184" s="81"/>
      <c r="Y184" s="81"/>
      <c r="Z184" s="81"/>
      <c r="AA184" s="81"/>
      <c r="AB184" s="82"/>
    </row>
    <row r="185" spans="2:28" ht="18" customHeight="1">
      <c r="B185" s="78"/>
      <c r="C185" s="6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2"/>
      <c r="Q185" s="79"/>
      <c r="R185" s="11" t="s">
        <v>13</v>
      </c>
      <c r="S185" s="83" t="s">
        <v>61</v>
      </c>
      <c r="T185" s="81"/>
      <c r="U185" s="81"/>
      <c r="V185" s="11"/>
      <c r="W185" s="81"/>
      <c r="X185" s="81"/>
      <c r="Y185" s="81"/>
      <c r="Z185" s="81"/>
      <c r="AA185" s="81"/>
      <c r="AB185" s="82"/>
    </row>
    <row r="186" spans="2:28" ht="18" customHeight="1">
      <c r="B186" s="78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2"/>
      <c r="Q186" s="79"/>
      <c r="R186" s="11" t="s">
        <v>14</v>
      </c>
      <c r="S186" s="83" t="s">
        <v>62</v>
      </c>
      <c r="T186" s="81"/>
      <c r="U186" s="81"/>
      <c r="V186" s="81"/>
      <c r="W186" s="81"/>
      <c r="X186" s="81"/>
      <c r="Y186" s="81"/>
      <c r="Z186" s="81"/>
      <c r="AA186" s="81"/>
      <c r="AB186" s="82"/>
    </row>
    <row r="187" spans="2:28" ht="18" customHeight="1">
      <c r="B187" s="78"/>
      <c r="C187" s="84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2"/>
      <c r="Q187" s="79"/>
      <c r="R187" s="11" t="s">
        <v>57</v>
      </c>
      <c r="S187" s="83" t="s">
        <v>63</v>
      </c>
      <c r="T187" s="81"/>
      <c r="U187" s="81"/>
      <c r="V187" s="81"/>
      <c r="W187" s="81"/>
      <c r="X187" s="81"/>
      <c r="Y187" s="81"/>
      <c r="Z187" s="81"/>
      <c r="AA187" s="81"/>
      <c r="AB187" s="82"/>
    </row>
    <row r="188" spans="2:28" ht="18" customHeight="1">
      <c r="B188" s="78"/>
      <c r="C188" s="85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2"/>
      <c r="Q188" s="79"/>
      <c r="R188" s="11" t="s">
        <v>27</v>
      </c>
      <c r="S188" s="83" t="s">
        <v>64</v>
      </c>
      <c r="T188" s="81"/>
      <c r="U188" s="81"/>
      <c r="V188" s="81"/>
      <c r="W188" s="11"/>
      <c r="X188" s="11"/>
      <c r="Y188" s="11"/>
      <c r="Z188" s="11"/>
      <c r="AA188" s="81"/>
      <c r="AB188" s="82"/>
    </row>
    <row r="189" spans="2:28" ht="18" customHeight="1">
      <c r="B189" s="78"/>
      <c r="C189" s="6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2"/>
      <c r="Q189" s="79"/>
      <c r="R189" s="11" t="s">
        <v>65</v>
      </c>
      <c r="S189" s="83" t="s">
        <v>66</v>
      </c>
      <c r="T189" s="81"/>
      <c r="U189" s="81"/>
      <c r="V189" s="81"/>
      <c r="W189" s="81"/>
      <c r="X189" s="81"/>
      <c r="Y189" s="81"/>
      <c r="Z189" s="81"/>
      <c r="AA189" s="81"/>
      <c r="AB189" s="82"/>
    </row>
    <row r="190" spans="2:28" ht="18" customHeight="1">
      <c r="B190" s="78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2"/>
      <c r="Q190" s="79"/>
      <c r="R190" s="86"/>
      <c r="S190" s="7" t="s">
        <v>28</v>
      </c>
      <c r="T190" s="11" t="s">
        <v>29</v>
      </c>
      <c r="U190" s="81"/>
      <c r="V190" s="81"/>
      <c r="W190" s="81"/>
      <c r="X190" s="81"/>
      <c r="Y190" s="81"/>
      <c r="Z190" s="81"/>
      <c r="AA190" s="81"/>
      <c r="AB190" s="82"/>
    </row>
    <row r="191" spans="2:28" ht="18" customHeight="1" thickBot="1">
      <c r="B191" s="87"/>
      <c r="C191" s="88"/>
      <c r="D191" s="88"/>
      <c r="E191" s="88"/>
      <c r="F191" s="89"/>
      <c r="G191" s="89"/>
      <c r="H191" s="89"/>
      <c r="I191" s="89"/>
      <c r="J191" s="89"/>
      <c r="K191" s="89"/>
      <c r="L191" s="88"/>
      <c r="M191" s="88"/>
      <c r="N191" s="88"/>
      <c r="O191" s="88"/>
      <c r="P191" s="90"/>
      <c r="Q191" s="224" t="s">
        <v>38</v>
      </c>
      <c r="R191" s="225"/>
      <c r="S191" s="225"/>
      <c r="T191" s="225"/>
      <c r="U191" s="225"/>
      <c r="V191" s="225"/>
      <c r="W191" s="225"/>
      <c r="X191" s="225"/>
      <c r="Y191" s="225"/>
      <c r="Z191" s="225"/>
      <c r="AA191" s="225"/>
      <c r="AB191" s="226"/>
    </row>
    <row r="192" spans="2:28" ht="18" customHeight="1">
      <c r="B192" s="2"/>
      <c r="C192" s="3"/>
      <c r="D192" s="4"/>
      <c r="E192" s="343" t="s">
        <v>208</v>
      </c>
      <c r="F192" s="344"/>
      <c r="G192" s="344"/>
      <c r="H192" s="344"/>
      <c r="I192" s="344"/>
      <c r="J192" s="344"/>
      <c r="K192" s="344"/>
      <c r="L192" s="344"/>
      <c r="M192" s="344"/>
      <c r="N192" s="344"/>
      <c r="O192" s="344"/>
      <c r="P192" s="344"/>
      <c r="Q192" s="344"/>
      <c r="R192" s="344"/>
      <c r="S192" s="344"/>
      <c r="T192" s="345"/>
      <c r="U192" s="349" t="s">
        <v>0</v>
      </c>
      <c r="V192" s="350"/>
      <c r="W192" s="350"/>
      <c r="X192" s="350"/>
      <c r="Y192" s="350"/>
      <c r="Z192" s="350"/>
      <c r="AA192" s="350"/>
      <c r="AB192" s="351"/>
    </row>
    <row r="193" spans="2:28" ht="18" customHeight="1">
      <c r="B193" s="352"/>
      <c r="C193" s="353"/>
      <c r="D193" s="354"/>
      <c r="E193" s="346"/>
      <c r="F193" s="347"/>
      <c r="G193" s="347"/>
      <c r="H193" s="347"/>
      <c r="I193" s="347"/>
      <c r="J193" s="347"/>
      <c r="K193" s="347"/>
      <c r="L193" s="347"/>
      <c r="M193" s="347"/>
      <c r="N193" s="347"/>
      <c r="O193" s="347"/>
      <c r="P193" s="347"/>
      <c r="Q193" s="347"/>
      <c r="R193" s="347"/>
      <c r="S193" s="347"/>
      <c r="T193" s="348"/>
      <c r="U193" s="200"/>
      <c r="V193" s="201"/>
      <c r="W193" s="201"/>
      <c r="X193" s="201"/>
      <c r="Y193" s="201"/>
      <c r="Z193" s="201"/>
      <c r="AA193" s="201"/>
      <c r="AB193" s="202"/>
    </row>
    <row r="194" spans="2:28" ht="18" customHeight="1">
      <c r="B194" s="355" t="s">
        <v>201</v>
      </c>
      <c r="C194" s="356"/>
      <c r="D194" s="357"/>
      <c r="E194" s="346"/>
      <c r="F194" s="347"/>
      <c r="G194" s="347"/>
      <c r="H194" s="347"/>
      <c r="I194" s="347"/>
      <c r="J194" s="347"/>
      <c r="K194" s="347"/>
      <c r="L194" s="347"/>
      <c r="M194" s="347"/>
      <c r="N194" s="347"/>
      <c r="O194" s="347"/>
      <c r="P194" s="347"/>
      <c r="Q194" s="347"/>
      <c r="R194" s="347"/>
      <c r="S194" s="347"/>
      <c r="T194" s="348"/>
      <c r="U194" s="200"/>
      <c r="V194" s="201"/>
      <c r="W194" s="201"/>
      <c r="X194" s="201"/>
      <c r="Y194" s="201"/>
      <c r="Z194" s="201"/>
      <c r="AA194" s="201"/>
      <c r="AB194" s="202"/>
    </row>
    <row r="195" spans="2:28" ht="18" customHeight="1">
      <c r="B195" s="218"/>
      <c r="C195" s="219"/>
      <c r="D195" s="220"/>
      <c r="E195" s="221" t="s">
        <v>202</v>
      </c>
      <c r="F195" s="23"/>
      <c r="G195" s="23"/>
      <c r="H195" s="175" t="s">
        <v>203</v>
      </c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7"/>
      <c r="U195" s="200"/>
      <c r="V195" s="201"/>
      <c r="W195" s="201"/>
      <c r="X195" s="201"/>
      <c r="Y195" s="201"/>
      <c r="Z195" s="201"/>
      <c r="AA195" s="201"/>
      <c r="AB195" s="202"/>
    </row>
    <row r="196" spans="2:28" ht="18" customHeight="1">
      <c r="B196" s="332" t="s">
        <v>204</v>
      </c>
      <c r="C196" s="333"/>
      <c r="D196" s="334"/>
      <c r="E196" s="6" t="s">
        <v>73</v>
      </c>
      <c r="F196" s="8"/>
      <c r="G196" s="8"/>
      <c r="H196" s="9" t="s">
        <v>181</v>
      </c>
      <c r="K196" s="10"/>
      <c r="L196" s="10"/>
      <c r="M196" s="10"/>
      <c r="N196" s="10"/>
      <c r="O196" s="10"/>
      <c r="P196" s="10"/>
      <c r="Q196" s="11"/>
      <c r="R196" s="11"/>
      <c r="S196" s="11"/>
      <c r="T196" s="12"/>
      <c r="U196" s="203"/>
      <c r="V196" s="11"/>
      <c r="W196" s="11"/>
      <c r="X196" s="11"/>
      <c r="Y196" s="11"/>
      <c r="Z196" s="11"/>
      <c r="AA196" s="11"/>
      <c r="AB196" s="12"/>
    </row>
    <row r="197" spans="2:28" ht="18" customHeight="1">
      <c r="B197" s="332" t="s">
        <v>205</v>
      </c>
      <c r="C197" s="333"/>
      <c r="D197" s="334"/>
      <c r="E197" s="6" t="s">
        <v>72</v>
      </c>
      <c r="F197" s="8"/>
      <c r="G197" s="8"/>
      <c r="H197" s="9" t="s">
        <v>154</v>
      </c>
      <c r="K197" s="10"/>
      <c r="L197" s="10"/>
      <c r="M197" s="10"/>
      <c r="N197" s="10"/>
      <c r="O197" s="10"/>
      <c r="P197" s="10"/>
      <c r="Q197" s="11"/>
      <c r="R197" s="11"/>
      <c r="S197" s="11"/>
      <c r="T197" s="12"/>
      <c r="U197" s="335" t="s">
        <v>2</v>
      </c>
      <c r="V197" s="336"/>
      <c r="W197" s="336"/>
      <c r="X197" s="336"/>
      <c r="Y197" s="336"/>
      <c r="Z197" s="336"/>
      <c r="AA197" s="336"/>
      <c r="AB197" s="337"/>
    </row>
    <row r="198" spans="2:28" ht="18" customHeight="1">
      <c r="B198" s="332" t="s">
        <v>206</v>
      </c>
      <c r="C198" s="333"/>
      <c r="D198" s="334"/>
      <c r="E198" s="6" t="s">
        <v>1</v>
      </c>
      <c r="F198" s="6"/>
      <c r="G198" s="6"/>
      <c r="H198" s="10" t="s">
        <v>78</v>
      </c>
      <c r="K198" s="10"/>
      <c r="L198" s="10"/>
      <c r="M198" s="10"/>
      <c r="N198" s="10"/>
      <c r="O198" s="10"/>
      <c r="P198" s="10"/>
      <c r="Q198" s="11"/>
      <c r="R198" s="11"/>
      <c r="S198" s="11"/>
      <c r="T198" s="12"/>
      <c r="U198" s="335" t="s">
        <v>4</v>
      </c>
      <c r="V198" s="336"/>
      <c r="W198" s="336"/>
      <c r="X198" s="336"/>
      <c r="Y198" s="336"/>
      <c r="Z198" s="336"/>
      <c r="AA198" s="336"/>
      <c r="AB198" s="337"/>
    </row>
    <row r="199" spans="2:28" ht="18" customHeight="1">
      <c r="B199" s="338"/>
      <c r="C199" s="240"/>
      <c r="D199" s="339"/>
      <c r="E199" s="17" t="s">
        <v>3</v>
      </c>
      <c r="F199" s="6"/>
      <c r="G199" s="6"/>
      <c r="H199" s="10" t="s">
        <v>111</v>
      </c>
      <c r="K199" s="10"/>
      <c r="L199" s="10"/>
      <c r="M199" s="10"/>
      <c r="N199" s="10"/>
      <c r="O199" s="10"/>
      <c r="P199" s="10"/>
      <c r="Q199" s="11"/>
      <c r="R199" s="11"/>
      <c r="S199" s="11"/>
      <c r="T199" s="12"/>
      <c r="U199" s="204"/>
      <c r="V199" s="194"/>
      <c r="W199" s="194"/>
      <c r="X199" s="194"/>
      <c r="Y199" s="194"/>
      <c r="Z199" s="194"/>
      <c r="AA199" s="194"/>
      <c r="AB199" s="205"/>
    </row>
    <row r="200" spans="2:28" ht="18" customHeight="1" thickBot="1">
      <c r="B200" s="19"/>
      <c r="C200" s="20"/>
      <c r="D200" s="21"/>
      <c r="E200" s="17"/>
      <c r="F200" s="6"/>
      <c r="G200" s="6"/>
      <c r="H200" s="6"/>
      <c r="I200" s="6"/>
      <c r="J200" s="22"/>
      <c r="K200" s="6"/>
      <c r="L200" s="22"/>
      <c r="M200" s="10"/>
      <c r="N200" s="10"/>
      <c r="O200" s="10"/>
      <c r="P200" s="10"/>
      <c r="Q200" s="11"/>
      <c r="R200" s="11"/>
      <c r="S200" s="11"/>
      <c r="T200" s="12"/>
      <c r="U200" s="340" t="s">
        <v>50</v>
      </c>
      <c r="V200" s="341"/>
      <c r="W200" s="341"/>
      <c r="X200" s="341"/>
      <c r="Y200" s="341"/>
      <c r="Z200" s="341"/>
      <c r="AA200" s="341"/>
      <c r="AB200" s="342"/>
    </row>
    <row r="201" spans="2:28" ht="4.5" customHeight="1" thickBot="1">
      <c r="B201" s="314"/>
      <c r="C201" s="315"/>
      <c r="D201" s="315"/>
      <c r="E201" s="315"/>
      <c r="F201" s="315"/>
      <c r="G201" s="315"/>
      <c r="H201" s="315"/>
      <c r="I201" s="315"/>
      <c r="J201" s="315"/>
      <c r="K201" s="315"/>
      <c r="L201" s="315"/>
      <c r="M201" s="315"/>
      <c r="N201" s="315"/>
      <c r="O201" s="315"/>
      <c r="P201" s="315"/>
      <c r="Q201" s="315"/>
      <c r="R201" s="315"/>
      <c r="S201" s="315"/>
      <c r="T201" s="315"/>
      <c r="U201" s="315"/>
      <c r="V201" s="315"/>
      <c r="W201" s="315"/>
      <c r="X201" s="315"/>
      <c r="Y201" s="315"/>
      <c r="Z201" s="315"/>
      <c r="AA201" s="315"/>
      <c r="AB201" s="316"/>
    </row>
    <row r="202" spans="2:28" ht="18" customHeight="1">
      <c r="B202" s="317" t="s">
        <v>51</v>
      </c>
      <c r="C202" s="320" t="s">
        <v>5</v>
      </c>
      <c r="D202" s="321"/>
      <c r="E202" s="326" t="s">
        <v>6</v>
      </c>
      <c r="F202" s="321"/>
      <c r="G202" s="327"/>
      <c r="H202" s="330" t="s">
        <v>7</v>
      </c>
      <c r="I202" s="246"/>
      <c r="J202" s="246"/>
      <c r="K202" s="246"/>
      <c r="L202" s="246"/>
      <c r="M202" s="330" t="s">
        <v>52</v>
      </c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46"/>
      <c r="Y202" s="246"/>
      <c r="Z202" s="246"/>
      <c r="AA202" s="246"/>
      <c r="AB202" s="247"/>
    </row>
    <row r="203" spans="2:28" ht="18" customHeight="1">
      <c r="B203" s="318"/>
      <c r="C203" s="322"/>
      <c r="D203" s="323"/>
      <c r="E203" s="328"/>
      <c r="F203" s="323"/>
      <c r="G203" s="329"/>
      <c r="H203" s="331" t="s">
        <v>8</v>
      </c>
      <c r="I203" s="272" t="s">
        <v>9</v>
      </c>
      <c r="J203" s="272"/>
      <c r="K203" s="272"/>
      <c r="L203" s="273"/>
      <c r="M203" s="309" t="s">
        <v>53</v>
      </c>
      <c r="N203" s="308"/>
      <c r="O203" s="308"/>
      <c r="P203" s="230"/>
      <c r="Q203" s="309" t="s">
        <v>54</v>
      </c>
      <c r="R203" s="308"/>
      <c r="S203" s="308"/>
      <c r="T203" s="310"/>
      <c r="U203" s="307" t="s">
        <v>55</v>
      </c>
      <c r="V203" s="308"/>
      <c r="W203" s="308"/>
      <c r="X203" s="230"/>
      <c r="Y203" s="309" t="s">
        <v>56</v>
      </c>
      <c r="Z203" s="308"/>
      <c r="AA203" s="308"/>
      <c r="AB203" s="310"/>
    </row>
    <row r="204" spans="2:28" ht="18" customHeight="1">
      <c r="B204" s="318"/>
      <c r="C204" s="322"/>
      <c r="D204" s="323"/>
      <c r="E204" s="283" t="s">
        <v>188</v>
      </c>
      <c r="F204" s="285" t="s">
        <v>24</v>
      </c>
      <c r="G204" s="288" t="s">
        <v>44</v>
      </c>
      <c r="H204" s="292"/>
      <c r="I204" s="272" t="s">
        <v>12</v>
      </c>
      <c r="J204" s="272" t="s">
        <v>13</v>
      </c>
      <c r="K204" s="272" t="s">
        <v>14</v>
      </c>
      <c r="L204" s="273" t="s">
        <v>40</v>
      </c>
      <c r="M204" s="311" t="s">
        <v>96</v>
      </c>
      <c r="N204" s="312"/>
      <c r="O204" s="312"/>
      <c r="P204" s="312"/>
      <c r="Q204" s="312"/>
      <c r="R204" s="312"/>
      <c r="S204" s="312"/>
      <c r="T204" s="312"/>
      <c r="U204" s="312"/>
      <c r="V204" s="312"/>
      <c r="W204" s="312"/>
      <c r="X204" s="312"/>
      <c r="Y204" s="312"/>
      <c r="Z204" s="312"/>
      <c r="AA204" s="312"/>
      <c r="AB204" s="313"/>
    </row>
    <row r="205" spans="2:28" ht="18" customHeight="1">
      <c r="B205" s="318"/>
      <c r="C205" s="322"/>
      <c r="D205" s="323"/>
      <c r="E205" s="283"/>
      <c r="F205" s="286"/>
      <c r="G205" s="289"/>
      <c r="H205" s="292"/>
      <c r="I205" s="272"/>
      <c r="J205" s="272"/>
      <c r="K205" s="272"/>
      <c r="L205" s="273"/>
      <c r="M205" s="260" t="s">
        <v>12</v>
      </c>
      <c r="N205" s="262" t="s">
        <v>13</v>
      </c>
      <c r="O205" s="258" t="s">
        <v>14</v>
      </c>
      <c r="P205" s="24" t="s">
        <v>57</v>
      </c>
      <c r="Q205" s="260" t="s">
        <v>12</v>
      </c>
      <c r="R205" s="262" t="s">
        <v>13</v>
      </c>
      <c r="S205" s="258" t="s">
        <v>14</v>
      </c>
      <c r="T205" s="24" t="s">
        <v>57</v>
      </c>
      <c r="U205" s="260" t="s">
        <v>12</v>
      </c>
      <c r="V205" s="262" t="s">
        <v>13</v>
      </c>
      <c r="W205" s="258" t="s">
        <v>14</v>
      </c>
      <c r="X205" s="24" t="s">
        <v>57</v>
      </c>
      <c r="Y205" s="260" t="s">
        <v>12</v>
      </c>
      <c r="Z205" s="262" t="s">
        <v>13</v>
      </c>
      <c r="AA205" s="258" t="s">
        <v>14</v>
      </c>
      <c r="AB205" s="24" t="s">
        <v>57</v>
      </c>
    </row>
    <row r="206" spans="2:28" ht="18" customHeight="1" thickBot="1">
      <c r="B206" s="319"/>
      <c r="C206" s="324"/>
      <c r="D206" s="325"/>
      <c r="E206" s="284"/>
      <c r="F206" s="287"/>
      <c r="G206" s="290"/>
      <c r="H206" s="293"/>
      <c r="I206" s="263"/>
      <c r="J206" s="263"/>
      <c r="K206" s="263"/>
      <c r="L206" s="274"/>
      <c r="M206" s="261"/>
      <c r="N206" s="263"/>
      <c r="O206" s="259"/>
      <c r="P206" s="25" t="s">
        <v>27</v>
      </c>
      <c r="Q206" s="261"/>
      <c r="R206" s="263"/>
      <c r="S206" s="259"/>
      <c r="T206" s="25" t="s">
        <v>27</v>
      </c>
      <c r="U206" s="261"/>
      <c r="V206" s="263"/>
      <c r="W206" s="259"/>
      <c r="X206" s="25" t="s">
        <v>27</v>
      </c>
      <c r="Y206" s="261"/>
      <c r="Z206" s="263"/>
      <c r="AA206" s="259"/>
      <c r="AB206" s="25" t="s">
        <v>27</v>
      </c>
    </row>
    <row r="207" spans="2:28" ht="18" customHeight="1" thickBot="1">
      <c r="B207" s="26" t="s">
        <v>190</v>
      </c>
      <c r="C207" s="294" t="s">
        <v>41</v>
      </c>
      <c r="D207" s="294"/>
      <c r="E207" s="294"/>
      <c r="F207" s="294"/>
      <c r="G207" s="294"/>
      <c r="H207" s="294"/>
      <c r="I207" s="294"/>
      <c r="J207" s="294"/>
      <c r="K207" s="294"/>
      <c r="L207" s="294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  <c r="AA207" s="295"/>
      <c r="AB207" s="296"/>
    </row>
    <row r="208" spans="2:28" ht="18" customHeight="1">
      <c r="B208" s="35" t="s">
        <v>16</v>
      </c>
      <c r="C208" s="164" t="s">
        <v>112</v>
      </c>
      <c r="D208" s="165"/>
      <c r="E208" s="131">
        <v>1</v>
      </c>
      <c r="F208" s="132">
        <v>1</v>
      </c>
      <c r="G208" s="132">
        <f>sumaECTS(M208:AB208)</f>
        <v>3</v>
      </c>
      <c r="H208" s="130">
        <f>SUM(I208:L208)</f>
        <v>15</v>
      </c>
      <c r="I208" s="134">
        <f aca="true" t="shared" si="14" ref="I208:L217">IF(SUM(M208+Q208+U208+Y208)=0,"",SUM(M208+Q208+U208+Y208))</f>
        <v>10</v>
      </c>
      <c r="J208" s="138">
        <f t="shared" si="14"/>
        <v>5</v>
      </c>
      <c r="K208" s="138">
        <f t="shared" si="14"/>
      </c>
      <c r="L208" s="136">
        <f t="shared" si="14"/>
      </c>
      <c r="M208" s="140"/>
      <c r="N208" s="138"/>
      <c r="O208" s="138"/>
      <c r="P208" s="139"/>
      <c r="Q208" s="137">
        <v>10</v>
      </c>
      <c r="R208" s="138">
        <v>5</v>
      </c>
      <c r="S208" s="138"/>
      <c r="T208" s="139"/>
      <c r="U208" s="140"/>
      <c r="V208" s="138"/>
      <c r="W208" s="138"/>
      <c r="X208" s="139"/>
      <c r="Y208" s="140"/>
      <c r="Z208" s="138"/>
      <c r="AA208" s="138"/>
      <c r="AB208" s="139"/>
    </row>
    <row r="209" spans="2:28" ht="18" customHeight="1">
      <c r="B209" s="35" t="s">
        <v>17</v>
      </c>
      <c r="C209" s="162" t="s">
        <v>113</v>
      </c>
      <c r="D209" s="163"/>
      <c r="E209" s="92">
        <v>1</v>
      </c>
      <c r="F209" s="93">
        <v>2</v>
      </c>
      <c r="G209" s="93">
        <v>6</v>
      </c>
      <c r="H209" s="35">
        <f>SUM(I209:L209)</f>
        <v>50</v>
      </c>
      <c r="I209" s="141">
        <f t="shared" si="14"/>
        <v>20</v>
      </c>
      <c r="J209" s="142">
        <f t="shared" si="14"/>
        <v>10</v>
      </c>
      <c r="K209" s="142">
        <f t="shared" si="14"/>
      </c>
      <c r="L209" s="143">
        <f t="shared" si="14"/>
        <v>20</v>
      </c>
      <c r="M209" s="40"/>
      <c r="N209" s="36"/>
      <c r="O209" s="36"/>
      <c r="P209" s="38"/>
      <c r="Q209" s="145">
        <v>20</v>
      </c>
      <c r="R209" s="36">
        <v>10</v>
      </c>
      <c r="S209" s="36"/>
      <c r="T209" s="38"/>
      <c r="U209" s="40"/>
      <c r="V209" s="36"/>
      <c r="W209" s="36"/>
      <c r="X209" s="38">
        <v>20</v>
      </c>
      <c r="Y209" s="40"/>
      <c r="Z209" s="36"/>
      <c r="AA209" s="36"/>
      <c r="AB209" s="38"/>
    </row>
    <row r="210" spans="2:28" ht="18" customHeight="1">
      <c r="B210" s="35" t="s">
        <v>18</v>
      </c>
      <c r="C210" s="162" t="s">
        <v>114</v>
      </c>
      <c r="D210" s="163"/>
      <c r="E210" s="92"/>
      <c r="F210" s="93">
        <v>1</v>
      </c>
      <c r="G210" s="93">
        <v>1</v>
      </c>
      <c r="H210" s="35">
        <f aca="true" t="shared" si="15" ref="H210:H217">SUM(I210:L210)</f>
        <v>25</v>
      </c>
      <c r="I210" s="141">
        <f t="shared" si="14"/>
        <v>20</v>
      </c>
      <c r="J210" s="142">
        <f t="shared" si="14"/>
        <v>5</v>
      </c>
      <c r="K210" s="142">
        <f t="shared" si="14"/>
      </c>
      <c r="L210" s="143">
        <f t="shared" si="14"/>
      </c>
      <c r="M210" s="40"/>
      <c r="N210" s="36"/>
      <c r="O210" s="36"/>
      <c r="P210" s="38"/>
      <c r="Q210" s="40"/>
      <c r="R210" s="36"/>
      <c r="S210" s="36"/>
      <c r="T210" s="38"/>
      <c r="U210" s="40">
        <v>20</v>
      </c>
      <c r="V210" s="36">
        <v>5</v>
      </c>
      <c r="W210" s="36"/>
      <c r="X210" s="38"/>
      <c r="Y210" s="40"/>
      <c r="Z210" s="36"/>
      <c r="AA210" s="36"/>
      <c r="AB210" s="38"/>
    </row>
    <row r="211" spans="2:28" ht="18" customHeight="1">
      <c r="B211" s="35" t="s">
        <v>19</v>
      </c>
      <c r="C211" s="162" t="s">
        <v>115</v>
      </c>
      <c r="D211" s="163"/>
      <c r="E211" s="92"/>
      <c r="F211" s="93">
        <v>1</v>
      </c>
      <c r="G211" s="93">
        <v>1</v>
      </c>
      <c r="H211" s="35">
        <f t="shared" si="15"/>
        <v>20</v>
      </c>
      <c r="I211" s="141">
        <f t="shared" si="14"/>
        <v>15</v>
      </c>
      <c r="J211" s="142">
        <f t="shared" si="14"/>
        <v>5</v>
      </c>
      <c r="K211" s="142">
        <f t="shared" si="14"/>
      </c>
      <c r="L211" s="143">
        <f t="shared" si="14"/>
      </c>
      <c r="M211" s="40"/>
      <c r="N211" s="36"/>
      <c r="O211" s="36"/>
      <c r="P211" s="38"/>
      <c r="Q211" s="40"/>
      <c r="R211" s="36"/>
      <c r="S211" s="36"/>
      <c r="T211" s="38"/>
      <c r="U211" s="40">
        <v>15</v>
      </c>
      <c r="V211" s="36">
        <v>5</v>
      </c>
      <c r="W211" s="36"/>
      <c r="X211" s="38"/>
      <c r="Y211" s="40"/>
      <c r="Z211" s="36"/>
      <c r="AA211" s="36"/>
      <c r="AB211" s="38"/>
    </row>
    <row r="212" spans="2:28" ht="18" customHeight="1">
      <c r="B212" s="35" t="s">
        <v>20</v>
      </c>
      <c r="C212" s="162" t="s">
        <v>116</v>
      </c>
      <c r="D212" s="163"/>
      <c r="E212" s="92"/>
      <c r="F212" s="93">
        <v>3</v>
      </c>
      <c r="G212" s="93">
        <v>3</v>
      </c>
      <c r="H212" s="35">
        <f t="shared" si="15"/>
        <v>35</v>
      </c>
      <c r="I212" s="141">
        <f t="shared" si="14"/>
        <v>20</v>
      </c>
      <c r="J212" s="142">
        <f t="shared" si="14"/>
      </c>
      <c r="K212" s="142">
        <f t="shared" si="14"/>
        <v>10</v>
      </c>
      <c r="L212" s="143">
        <f t="shared" si="14"/>
        <v>5</v>
      </c>
      <c r="M212" s="40"/>
      <c r="N212" s="36"/>
      <c r="O212" s="36"/>
      <c r="P212" s="38"/>
      <c r="Q212" s="40"/>
      <c r="R212" s="36"/>
      <c r="S212" s="36"/>
      <c r="T212" s="38"/>
      <c r="U212" s="40">
        <v>20</v>
      </c>
      <c r="V212" s="36"/>
      <c r="W212" s="36">
        <v>10</v>
      </c>
      <c r="X212" s="38">
        <v>5</v>
      </c>
      <c r="Y212" s="40"/>
      <c r="Z212" s="36"/>
      <c r="AA212" s="36"/>
      <c r="AB212" s="38"/>
    </row>
    <row r="213" spans="2:28" ht="18" customHeight="1">
      <c r="B213" s="35" t="s">
        <v>32</v>
      </c>
      <c r="C213" s="162" t="s">
        <v>117</v>
      </c>
      <c r="D213" s="163"/>
      <c r="E213" s="92">
        <v>1</v>
      </c>
      <c r="F213" s="93">
        <v>2</v>
      </c>
      <c r="G213" s="93">
        <v>3</v>
      </c>
      <c r="H213" s="35">
        <f>SUM(I213:L213)</f>
        <v>25</v>
      </c>
      <c r="I213" s="141">
        <f t="shared" si="14"/>
        <v>15</v>
      </c>
      <c r="J213" s="142">
        <f t="shared" si="14"/>
      </c>
      <c r="K213" s="142">
        <f t="shared" si="14"/>
        <v>5</v>
      </c>
      <c r="L213" s="143">
        <f t="shared" si="14"/>
        <v>5</v>
      </c>
      <c r="M213" s="40"/>
      <c r="N213" s="36"/>
      <c r="O213" s="36"/>
      <c r="P213" s="38"/>
      <c r="Q213" s="40"/>
      <c r="R213" s="36"/>
      <c r="S213" s="36"/>
      <c r="T213" s="38"/>
      <c r="U213" s="145">
        <v>15</v>
      </c>
      <c r="V213" s="36"/>
      <c r="W213" s="36">
        <v>5</v>
      </c>
      <c r="X213" s="38">
        <v>5</v>
      </c>
      <c r="Y213" s="40"/>
      <c r="Z213" s="36"/>
      <c r="AA213" s="36"/>
      <c r="AB213" s="38"/>
    </row>
    <row r="214" spans="2:28" ht="18" customHeight="1">
      <c r="B214" s="35" t="s">
        <v>33</v>
      </c>
      <c r="C214" s="162" t="s">
        <v>118</v>
      </c>
      <c r="D214" s="163"/>
      <c r="E214" s="92"/>
      <c r="F214" s="93">
        <v>3</v>
      </c>
      <c r="G214" s="93">
        <v>3</v>
      </c>
      <c r="H214" s="35">
        <f>SUM(I214:L214)</f>
        <v>20</v>
      </c>
      <c r="I214" s="141">
        <f t="shared" si="14"/>
        <v>10</v>
      </c>
      <c r="J214" s="142">
        <f t="shared" si="14"/>
      </c>
      <c r="K214" s="142">
        <f t="shared" si="14"/>
        <v>5</v>
      </c>
      <c r="L214" s="143">
        <f t="shared" si="14"/>
        <v>5</v>
      </c>
      <c r="M214" s="40"/>
      <c r="N214" s="36"/>
      <c r="O214" s="36"/>
      <c r="P214" s="38"/>
      <c r="Q214" s="40"/>
      <c r="R214" s="36"/>
      <c r="S214" s="36"/>
      <c r="T214" s="38"/>
      <c r="U214" s="40"/>
      <c r="V214" s="36"/>
      <c r="W214" s="36"/>
      <c r="X214" s="38"/>
      <c r="Y214" s="40">
        <v>10</v>
      </c>
      <c r="Z214" s="36"/>
      <c r="AA214" s="36">
        <v>5</v>
      </c>
      <c r="AB214" s="38">
        <v>5</v>
      </c>
    </row>
    <row r="215" spans="2:28" ht="18" customHeight="1">
      <c r="B215" s="35" t="s">
        <v>34</v>
      </c>
      <c r="C215" s="162" t="s">
        <v>119</v>
      </c>
      <c r="D215" s="163"/>
      <c r="E215" s="154"/>
      <c r="F215" s="93">
        <v>2</v>
      </c>
      <c r="G215" s="93">
        <v>2</v>
      </c>
      <c r="H215" s="35">
        <f t="shared" si="15"/>
        <v>20</v>
      </c>
      <c r="I215" s="141">
        <f t="shared" si="14"/>
        <v>10</v>
      </c>
      <c r="J215" s="142">
        <f t="shared" si="14"/>
        <v>5</v>
      </c>
      <c r="K215" s="142">
        <f t="shared" si="14"/>
      </c>
      <c r="L215" s="143">
        <f t="shared" si="14"/>
        <v>5</v>
      </c>
      <c r="M215" s="40"/>
      <c r="N215" s="36"/>
      <c r="O215" s="36"/>
      <c r="P215" s="38"/>
      <c r="Q215" s="40"/>
      <c r="R215" s="36"/>
      <c r="S215" s="36"/>
      <c r="T215" s="38"/>
      <c r="U215" s="40"/>
      <c r="V215" s="36"/>
      <c r="W215" s="36"/>
      <c r="X215" s="38"/>
      <c r="Y215" s="40">
        <v>10</v>
      </c>
      <c r="Z215" s="36">
        <v>5</v>
      </c>
      <c r="AA215" s="36"/>
      <c r="AB215" s="38">
        <v>5</v>
      </c>
    </row>
    <row r="216" spans="2:28" ht="18" customHeight="1">
      <c r="B216" s="35" t="s">
        <v>35</v>
      </c>
      <c r="C216" s="162" t="s">
        <v>120</v>
      </c>
      <c r="D216" s="163"/>
      <c r="E216" s="92">
        <v>1</v>
      </c>
      <c r="F216" s="93">
        <v>2</v>
      </c>
      <c r="G216" s="93">
        <v>5</v>
      </c>
      <c r="H216" s="35">
        <f t="shared" si="15"/>
        <v>35</v>
      </c>
      <c r="I216" s="141">
        <f t="shared" si="14"/>
        <v>20</v>
      </c>
      <c r="J216" s="142">
        <f t="shared" si="14"/>
      </c>
      <c r="K216" s="142">
        <f t="shared" si="14"/>
        <v>10</v>
      </c>
      <c r="L216" s="143">
        <f t="shared" si="14"/>
        <v>5</v>
      </c>
      <c r="M216" s="40"/>
      <c r="N216" s="36"/>
      <c r="O216" s="36"/>
      <c r="P216" s="38"/>
      <c r="Q216" s="40"/>
      <c r="R216" s="36"/>
      <c r="S216" s="36"/>
      <c r="T216" s="38"/>
      <c r="U216" s="145">
        <v>20</v>
      </c>
      <c r="V216" s="36"/>
      <c r="W216" s="36"/>
      <c r="X216" s="38"/>
      <c r="Y216" s="40"/>
      <c r="Z216" s="36"/>
      <c r="AA216" s="36">
        <v>10</v>
      </c>
      <c r="AB216" s="38">
        <v>5</v>
      </c>
    </row>
    <row r="217" spans="2:28" ht="18" customHeight="1">
      <c r="B217" s="35" t="s">
        <v>36</v>
      </c>
      <c r="C217" s="162" t="s">
        <v>121</v>
      </c>
      <c r="D217" s="163"/>
      <c r="E217" s="92">
        <v>1</v>
      </c>
      <c r="F217" s="93">
        <v>1</v>
      </c>
      <c r="G217" s="93">
        <v>4</v>
      </c>
      <c r="H217" s="35">
        <f t="shared" si="15"/>
        <v>20</v>
      </c>
      <c r="I217" s="141">
        <f t="shared" si="14"/>
        <v>10</v>
      </c>
      <c r="J217" s="146">
        <f t="shared" si="14"/>
      </c>
      <c r="K217" s="146">
        <f t="shared" si="14"/>
        <v>10</v>
      </c>
      <c r="L217" s="155">
        <f t="shared" si="14"/>
      </c>
      <c r="M217" s="100"/>
      <c r="N217" s="101"/>
      <c r="O217" s="101"/>
      <c r="P217" s="102"/>
      <c r="Q217" s="100"/>
      <c r="R217" s="101"/>
      <c r="S217" s="101"/>
      <c r="T217" s="102"/>
      <c r="U217" s="100"/>
      <c r="V217" s="101"/>
      <c r="W217" s="101"/>
      <c r="X217" s="102"/>
      <c r="Y217" s="148">
        <v>10</v>
      </c>
      <c r="Z217" s="101"/>
      <c r="AA217" s="101">
        <v>10</v>
      </c>
      <c r="AB217" s="102"/>
    </row>
    <row r="218" spans="2:28" ht="18" customHeight="1">
      <c r="B218" s="35" t="s">
        <v>83</v>
      </c>
      <c r="C218" s="162" t="s">
        <v>87</v>
      </c>
      <c r="D218" s="163"/>
      <c r="E218" s="92"/>
      <c r="F218" s="93">
        <v>2</v>
      </c>
      <c r="G218" s="93">
        <v>2</v>
      </c>
      <c r="H218" s="35">
        <f>SUM(I218:L218)</f>
        <v>30</v>
      </c>
      <c r="I218" s="141">
        <f>IF(SUM(M218+Q218+U218+Y218)=0,"",SUM(M218+Q218+U218+Y218))</f>
      </c>
      <c r="J218" s="142">
        <f>IF(SUM(N218+R218+V218+Z218)=0,"",SUM(N218+R218+V218+Z218))</f>
      </c>
      <c r="K218" s="142">
        <f>IF(SUM(O218+S218+W218+AA218)=0,"",SUM(O218+S218+W218+AA218))</f>
      </c>
      <c r="L218" s="143">
        <f>IF(SUM(P218+T218+X218+AB218)=0,"",SUM(P218+T218+X218+AB218))</f>
        <v>30</v>
      </c>
      <c r="M218" s="35"/>
      <c r="N218" s="36"/>
      <c r="O218" s="36"/>
      <c r="P218" s="38"/>
      <c r="Q218" s="40"/>
      <c r="R218" s="36"/>
      <c r="S218" s="36"/>
      <c r="T218" s="38"/>
      <c r="U218" s="40"/>
      <c r="V218" s="36"/>
      <c r="W218" s="36"/>
      <c r="X218" s="38">
        <v>10</v>
      </c>
      <c r="Y218" s="40"/>
      <c r="Z218" s="36"/>
      <c r="AA218" s="36"/>
      <c r="AB218" s="38">
        <v>20</v>
      </c>
    </row>
    <row r="219" spans="2:28" ht="18" customHeight="1">
      <c r="B219" s="35"/>
      <c r="C219" s="105"/>
      <c r="D219" s="156"/>
      <c r="E219" s="154"/>
      <c r="F219" s="93"/>
      <c r="G219" s="94"/>
      <c r="H219" s="35"/>
      <c r="I219" s="141"/>
      <c r="J219" s="146"/>
      <c r="K219" s="146"/>
      <c r="L219" s="147"/>
      <c r="M219" s="109"/>
      <c r="N219" s="157"/>
      <c r="O219" s="157"/>
      <c r="P219" s="158"/>
      <c r="Q219" s="103"/>
      <c r="R219" s="159"/>
      <c r="S219" s="159"/>
      <c r="T219" s="158"/>
      <c r="U219" s="109"/>
      <c r="V219" s="157"/>
      <c r="W219" s="157"/>
      <c r="X219" s="160"/>
      <c r="Y219" s="109"/>
      <c r="Z219" s="157"/>
      <c r="AA219" s="157"/>
      <c r="AB219" s="158"/>
    </row>
    <row r="220" spans="2:28" ht="18" customHeight="1" thickBot="1">
      <c r="B220" s="42"/>
      <c r="C220" s="166"/>
      <c r="D220" s="167"/>
      <c r="E220" s="30"/>
      <c r="F220" s="31"/>
      <c r="G220" s="31"/>
      <c r="H220" s="35"/>
      <c r="I220" s="33"/>
      <c r="J220" s="33"/>
      <c r="K220" s="33"/>
      <c r="L220" s="34"/>
      <c r="M220" s="43"/>
      <c r="N220" s="44"/>
      <c r="O220" s="45"/>
      <c r="P220" s="46"/>
      <c r="Q220" s="47"/>
      <c r="R220" s="48"/>
      <c r="S220" s="44"/>
      <c r="T220" s="46"/>
      <c r="U220" s="49"/>
      <c r="V220" s="44"/>
      <c r="W220" s="44"/>
      <c r="X220" s="46"/>
      <c r="Y220" s="49"/>
      <c r="Z220" s="44"/>
      <c r="AA220" s="44"/>
      <c r="AB220" s="46"/>
    </row>
    <row r="221" spans="2:28" ht="18" customHeight="1" thickTop="1">
      <c r="B221" s="50"/>
      <c r="C221" s="297" t="s">
        <v>21</v>
      </c>
      <c r="D221" s="298"/>
      <c r="E221" s="301">
        <f aca="true" t="shared" si="16" ref="E221:AB221">SUM(E208:E220)</f>
        <v>5</v>
      </c>
      <c r="F221" s="303">
        <f t="shared" si="16"/>
        <v>20</v>
      </c>
      <c r="G221" s="275">
        <f t="shared" si="16"/>
        <v>33</v>
      </c>
      <c r="H221" s="305">
        <f t="shared" si="16"/>
        <v>295</v>
      </c>
      <c r="I221" s="303">
        <f t="shared" si="16"/>
        <v>150</v>
      </c>
      <c r="J221" s="303">
        <f t="shared" si="16"/>
        <v>30</v>
      </c>
      <c r="K221" s="303">
        <f t="shared" si="16"/>
        <v>40</v>
      </c>
      <c r="L221" s="275">
        <f t="shared" si="16"/>
        <v>75</v>
      </c>
      <c r="M221" s="122">
        <f t="shared" si="16"/>
        <v>0</v>
      </c>
      <c r="N221" s="123">
        <f t="shared" si="16"/>
        <v>0</v>
      </c>
      <c r="O221" s="123">
        <f t="shared" si="16"/>
        <v>0</v>
      </c>
      <c r="P221" s="124">
        <f t="shared" si="16"/>
        <v>0</v>
      </c>
      <c r="Q221" s="122">
        <f t="shared" si="16"/>
        <v>30</v>
      </c>
      <c r="R221" s="123">
        <f t="shared" si="16"/>
        <v>15</v>
      </c>
      <c r="S221" s="123">
        <f t="shared" si="16"/>
        <v>0</v>
      </c>
      <c r="T221" s="125">
        <f t="shared" si="16"/>
        <v>0</v>
      </c>
      <c r="U221" s="126">
        <f t="shared" si="16"/>
        <v>90</v>
      </c>
      <c r="V221" s="123">
        <f t="shared" si="16"/>
        <v>10</v>
      </c>
      <c r="W221" s="123">
        <f t="shared" si="16"/>
        <v>15</v>
      </c>
      <c r="X221" s="124">
        <f t="shared" si="16"/>
        <v>40</v>
      </c>
      <c r="Y221" s="122">
        <f t="shared" si="16"/>
        <v>30</v>
      </c>
      <c r="Z221" s="123">
        <f t="shared" si="16"/>
        <v>5</v>
      </c>
      <c r="AA221" s="123">
        <f t="shared" si="16"/>
        <v>25</v>
      </c>
      <c r="AB221" s="125">
        <f t="shared" si="16"/>
        <v>35</v>
      </c>
    </row>
    <row r="222" spans="2:30" ht="18" customHeight="1" thickBot="1">
      <c r="B222" s="61"/>
      <c r="C222" s="299"/>
      <c r="D222" s="300"/>
      <c r="E222" s="302"/>
      <c r="F222" s="304"/>
      <c r="G222" s="276"/>
      <c r="H222" s="306"/>
      <c r="I222" s="304"/>
      <c r="J222" s="304"/>
      <c r="K222" s="304"/>
      <c r="L222" s="276"/>
      <c r="M222" s="277">
        <f>SUM(M221:P221)</f>
        <v>0</v>
      </c>
      <c r="N222" s="278"/>
      <c r="O222" s="278"/>
      <c r="P222" s="279"/>
      <c r="Q222" s="277">
        <f>SUM(Q221:T221)</f>
        <v>45</v>
      </c>
      <c r="R222" s="278"/>
      <c r="S222" s="278"/>
      <c r="T222" s="279"/>
      <c r="U222" s="277">
        <f>SUM(U221:X221)</f>
        <v>155</v>
      </c>
      <c r="V222" s="278"/>
      <c r="W222" s="278"/>
      <c r="X222" s="279"/>
      <c r="Y222" s="277">
        <f>SUM(Y221:AB221)</f>
        <v>95</v>
      </c>
      <c r="Z222" s="278"/>
      <c r="AA222" s="278"/>
      <c r="AB222" s="279"/>
      <c r="AD222" s="67">
        <f>SUM(M222:AB222)</f>
        <v>295</v>
      </c>
    </row>
    <row r="223" spans="2:28" ht="18" customHeight="1">
      <c r="B223" s="280" t="s">
        <v>184</v>
      </c>
      <c r="C223" s="281"/>
      <c r="D223" s="282"/>
      <c r="E223" s="283" t="s">
        <v>188</v>
      </c>
      <c r="F223" s="285" t="s">
        <v>24</v>
      </c>
      <c r="G223" s="288" t="s">
        <v>44</v>
      </c>
      <c r="H223" s="291" t="s">
        <v>8</v>
      </c>
      <c r="I223" s="272" t="s">
        <v>12</v>
      </c>
      <c r="J223" s="272" t="s">
        <v>13</v>
      </c>
      <c r="K223" s="272" t="s">
        <v>14</v>
      </c>
      <c r="L223" s="273" t="s">
        <v>40</v>
      </c>
      <c r="M223" s="270" t="s">
        <v>53</v>
      </c>
      <c r="N223" s="269"/>
      <c r="O223" s="269"/>
      <c r="P223" s="245"/>
      <c r="Q223" s="270" t="s">
        <v>54</v>
      </c>
      <c r="R223" s="269"/>
      <c r="S223" s="269"/>
      <c r="T223" s="271"/>
      <c r="U223" s="268" t="s">
        <v>55</v>
      </c>
      <c r="V223" s="269"/>
      <c r="W223" s="269"/>
      <c r="X223" s="245"/>
      <c r="Y223" s="270" t="s">
        <v>56</v>
      </c>
      <c r="Z223" s="269"/>
      <c r="AA223" s="269"/>
      <c r="AB223" s="271"/>
    </row>
    <row r="224" spans="2:28" ht="18" customHeight="1">
      <c r="B224" s="280"/>
      <c r="C224" s="281"/>
      <c r="D224" s="282"/>
      <c r="E224" s="283"/>
      <c r="F224" s="286"/>
      <c r="G224" s="289"/>
      <c r="H224" s="292"/>
      <c r="I224" s="272"/>
      <c r="J224" s="272"/>
      <c r="K224" s="272"/>
      <c r="L224" s="273"/>
      <c r="M224" s="260" t="s">
        <v>12</v>
      </c>
      <c r="N224" s="262" t="s">
        <v>13</v>
      </c>
      <c r="O224" s="258" t="s">
        <v>14</v>
      </c>
      <c r="P224" s="68" t="s">
        <v>57</v>
      </c>
      <c r="Q224" s="260" t="s">
        <v>12</v>
      </c>
      <c r="R224" s="262" t="s">
        <v>13</v>
      </c>
      <c r="S224" s="258" t="s">
        <v>14</v>
      </c>
      <c r="T224" s="68" t="s">
        <v>57</v>
      </c>
      <c r="U224" s="260" t="s">
        <v>12</v>
      </c>
      <c r="V224" s="262" t="s">
        <v>13</v>
      </c>
      <c r="W224" s="258" t="s">
        <v>14</v>
      </c>
      <c r="X224" s="68" t="s">
        <v>57</v>
      </c>
      <c r="Y224" s="260" t="s">
        <v>12</v>
      </c>
      <c r="Z224" s="262" t="s">
        <v>13</v>
      </c>
      <c r="AA224" s="258" t="s">
        <v>14</v>
      </c>
      <c r="AB224" s="68" t="s">
        <v>57</v>
      </c>
    </row>
    <row r="225" spans="2:28" ht="18" customHeight="1" thickBot="1">
      <c r="B225" s="280"/>
      <c r="C225" s="281"/>
      <c r="D225" s="282"/>
      <c r="E225" s="284"/>
      <c r="F225" s="287"/>
      <c r="G225" s="290"/>
      <c r="H225" s="293"/>
      <c r="I225" s="263"/>
      <c r="J225" s="263"/>
      <c r="K225" s="263"/>
      <c r="L225" s="274"/>
      <c r="M225" s="261"/>
      <c r="N225" s="263"/>
      <c r="O225" s="259"/>
      <c r="P225" s="25" t="s">
        <v>27</v>
      </c>
      <c r="Q225" s="261"/>
      <c r="R225" s="263"/>
      <c r="S225" s="259"/>
      <c r="T225" s="25" t="s">
        <v>27</v>
      </c>
      <c r="U225" s="261"/>
      <c r="V225" s="263"/>
      <c r="W225" s="259"/>
      <c r="X225" s="25" t="s">
        <v>27</v>
      </c>
      <c r="Y225" s="261"/>
      <c r="Z225" s="263"/>
      <c r="AA225" s="259"/>
      <c r="AB225" s="25" t="s">
        <v>27</v>
      </c>
    </row>
    <row r="226" spans="2:30" ht="18" customHeight="1">
      <c r="B226" s="280"/>
      <c r="C226" s="281"/>
      <c r="D226" s="282"/>
      <c r="E226" s="264">
        <f aca="true" t="shared" si="17" ref="E226:AB226">SUM(E24,E70,E119,E221)</f>
        <v>6</v>
      </c>
      <c r="F226" s="251">
        <f t="shared" si="17"/>
        <v>33</v>
      </c>
      <c r="G226" s="253">
        <f t="shared" si="17"/>
        <v>90</v>
      </c>
      <c r="H226" s="266">
        <f t="shared" si="17"/>
        <v>570</v>
      </c>
      <c r="I226" s="251">
        <f t="shared" si="17"/>
        <v>285</v>
      </c>
      <c r="J226" s="251">
        <f t="shared" si="17"/>
        <v>70</v>
      </c>
      <c r="K226" s="251">
        <f t="shared" si="17"/>
        <v>110</v>
      </c>
      <c r="L226" s="253">
        <f t="shared" si="17"/>
        <v>105</v>
      </c>
      <c r="M226" s="69">
        <f t="shared" si="17"/>
        <v>95</v>
      </c>
      <c r="N226" s="70">
        <f t="shared" si="17"/>
        <v>30</v>
      </c>
      <c r="O226" s="70">
        <f t="shared" si="17"/>
        <v>40</v>
      </c>
      <c r="P226" s="72">
        <f t="shared" si="17"/>
        <v>0</v>
      </c>
      <c r="Q226" s="69">
        <f t="shared" si="17"/>
        <v>70</v>
      </c>
      <c r="R226" s="70">
        <f t="shared" si="17"/>
        <v>25</v>
      </c>
      <c r="S226" s="70">
        <f t="shared" si="17"/>
        <v>30</v>
      </c>
      <c r="T226" s="71">
        <f t="shared" si="17"/>
        <v>30</v>
      </c>
      <c r="U226" s="73">
        <f t="shared" si="17"/>
        <v>90</v>
      </c>
      <c r="V226" s="70">
        <f t="shared" si="17"/>
        <v>10</v>
      </c>
      <c r="W226" s="70">
        <f t="shared" si="17"/>
        <v>15</v>
      </c>
      <c r="X226" s="72">
        <f t="shared" si="17"/>
        <v>40</v>
      </c>
      <c r="Y226" s="69">
        <f t="shared" si="17"/>
        <v>30</v>
      </c>
      <c r="Z226" s="70">
        <f t="shared" si="17"/>
        <v>5</v>
      </c>
      <c r="AA226" s="70">
        <f t="shared" si="17"/>
        <v>25</v>
      </c>
      <c r="AB226" s="71">
        <f t="shared" si="17"/>
        <v>35</v>
      </c>
      <c r="AD226" s="67" t="s">
        <v>45</v>
      </c>
    </row>
    <row r="227" spans="2:30" ht="18" customHeight="1" thickBot="1">
      <c r="B227" s="280"/>
      <c r="C227" s="281"/>
      <c r="D227" s="282"/>
      <c r="E227" s="265"/>
      <c r="F227" s="252"/>
      <c r="G227" s="254"/>
      <c r="H227" s="267"/>
      <c r="I227" s="252"/>
      <c r="J227" s="252"/>
      <c r="K227" s="252"/>
      <c r="L227" s="254"/>
      <c r="M227" s="255">
        <f>SUM(M226:P226)</f>
        <v>165</v>
      </c>
      <c r="N227" s="256"/>
      <c r="O227" s="256"/>
      <c r="P227" s="257"/>
      <c r="Q227" s="255">
        <f>SUM(Q226:T226)</f>
        <v>155</v>
      </c>
      <c r="R227" s="256"/>
      <c r="S227" s="256"/>
      <c r="T227" s="257"/>
      <c r="U227" s="255">
        <f>SUM(U226:X226)</f>
        <v>155</v>
      </c>
      <c r="V227" s="256"/>
      <c r="W227" s="256"/>
      <c r="X227" s="257"/>
      <c r="Y227" s="255">
        <f>SUM(Y226:AB226)</f>
        <v>95</v>
      </c>
      <c r="Z227" s="256"/>
      <c r="AA227" s="256"/>
      <c r="AB227" s="257"/>
      <c r="AD227" s="67">
        <f>SUM(M227:AB227)</f>
        <v>570</v>
      </c>
    </row>
    <row r="228" spans="2:30" ht="18" customHeight="1">
      <c r="B228" s="280"/>
      <c r="C228" s="281"/>
      <c r="D228" s="282"/>
      <c r="E228" s="236" t="s">
        <v>22</v>
      </c>
      <c r="F228" s="237"/>
      <c r="G228" s="238"/>
      <c r="H228" s="245" t="s">
        <v>23</v>
      </c>
      <c r="I228" s="246"/>
      <c r="J228" s="246"/>
      <c r="K228" s="246"/>
      <c r="L228" s="247"/>
      <c r="M228" s="248">
        <v>1</v>
      </c>
      <c r="N228" s="249"/>
      <c r="O228" s="249"/>
      <c r="P228" s="250"/>
      <c r="Q228" s="248">
        <v>2</v>
      </c>
      <c r="R228" s="249"/>
      <c r="S228" s="249"/>
      <c r="T228" s="250"/>
      <c r="U228" s="248">
        <v>2</v>
      </c>
      <c r="V228" s="249"/>
      <c r="W228" s="249"/>
      <c r="X228" s="250"/>
      <c r="Y228" s="248">
        <v>1</v>
      </c>
      <c r="Z228" s="249"/>
      <c r="AA228" s="249"/>
      <c r="AB228" s="250"/>
      <c r="AD228" s="67">
        <f>SUM(M228:AB228)</f>
        <v>6</v>
      </c>
    </row>
    <row r="229" spans="2:30" ht="18" customHeight="1">
      <c r="B229" s="280"/>
      <c r="C229" s="281"/>
      <c r="D229" s="282"/>
      <c r="E229" s="239"/>
      <c r="F229" s="240"/>
      <c r="G229" s="241"/>
      <c r="H229" s="230" t="s">
        <v>24</v>
      </c>
      <c r="I229" s="231"/>
      <c r="J229" s="231"/>
      <c r="K229" s="231"/>
      <c r="L229" s="232"/>
      <c r="M229" s="227">
        <v>6</v>
      </c>
      <c r="N229" s="228"/>
      <c r="O229" s="228"/>
      <c r="P229" s="229"/>
      <c r="Q229" s="227">
        <v>9</v>
      </c>
      <c r="R229" s="228"/>
      <c r="S229" s="228"/>
      <c r="T229" s="229"/>
      <c r="U229" s="227">
        <v>9</v>
      </c>
      <c r="V229" s="228"/>
      <c r="W229" s="228"/>
      <c r="X229" s="229"/>
      <c r="Y229" s="227">
        <v>9</v>
      </c>
      <c r="Z229" s="228"/>
      <c r="AA229" s="228"/>
      <c r="AB229" s="229"/>
      <c r="AD229" s="67">
        <f>SUM(M229:AB229)</f>
        <v>33</v>
      </c>
    </row>
    <row r="230" spans="2:30" ht="18" customHeight="1" thickBot="1">
      <c r="B230" s="280"/>
      <c r="C230" s="281"/>
      <c r="D230" s="282"/>
      <c r="E230" s="242"/>
      <c r="F230" s="243"/>
      <c r="G230" s="244"/>
      <c r="H230" s="230" t="s">
        <v>44</v>
      </c>
      <c r="I230" s="231"/>
      <c r="J230" s="231"/>
      <c r="K230" s="231"/>
      <c r="L230" s="232"/>
      <c r="M230" s="233">
        <f>sumaECTS(M208:P220)+M128</f>
        <v>22</v>
      </c>
      <c r="N230" s="234"/>
      <c r="O230" s="234"/>
      <c r="P230" s="235"/>
      <c r="Q230" s="233">
        <f>sumaECTS(Q208:T220)+Q128</f>
        <v>23</v>
      </c>
      <c r="R230" s="234"/>
      <c r="S230" s="234"/>
      <c r="T230" s="235"/>
      <c r="U230" s="233">
        <f>sumaECTS(U208:X220)+U128</f>
        <v>23</v>
      </c>
      <c r="V230" s="234"/>
      <c r="W230" s="234"/>
      <c r="X230" s="235"/>
      <c r="Y230" s="233">
        <f>sumaECTS(Y208:AB220)+Y128</f>
        <v>22</v>
      </c>
      <c r="Z230" s="234"/>
      <c r="AA230" s="234"/>
      <c r="AB230" s="235"/>
      <c r="AD230" s="67">
        <f>SUM(M230:AB230)</f>
        <v>90</v>
      </c>
    </row>
    <row r="231" spans="2:28" ht="12.75" customHeight="1"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74"/>
      <c r="Q231" s="2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74"/>
    </row>
    <row r="232" spans="2:28" ht="18" customHeight="1">
      <c r="B232" s="75" t="s">
        <v>25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2"/>
      <c r="Q232" s="5"/>
      <c r="R232" s="11" t="s">
        <v>197</v>
      </c>
      <c r="S232" s="8"/>
      <c r="T232" s="6"/>
      <c r="U232" s="6"/>
      <c r="V232" s="6"/>
      <c r="W232" s="6"/>
      <c r="X232" s="6"/>
      <c r="Y232" s="76"/>
      <c r="AA232" s="6"/>
      <c r="AB232" s="77"/>
    </row>
    <row r="233" spans="2:28" ht="18" customHeight="1">
      <c r="B233" s="78" t="s">
        <v>16</v>
      </c>
      <c r="C233" s="11" t="s">
        <v>79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2"/>
      <c r="Q233" s="5"/>
      <c r="R233" s="11"/>
      <c r="S233" s="8"/>
      <c r="T233" s="6"/>
      <c r="U233" s="6"/>
      <c r="V233" s="6"/>
      <c r="W233" s="6"/>
      <c r="X233" s="6"/>
      <c r="Y233" s="76"/>
      <c r="AA233" s="6"/>
      <c r="AB233" s="77"/>
    </row>
    <row r="234" spans="2:28" ht="18" customHeight="1">
      <c r="B234" s="78" t="s">
        <v>17</v>
      </c>
      <c r="C234" s="6" t="s">
        <v>182</v>
      </c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77"/>
      <c r="Q234" s="79"/>
      <c r="R234" s="80" t="s">
        <v>26</v>
      </c>
      <c r="S234" s="8"/>
      <c r="T234" s="81"/>
      <c r="U234" s="81"/>
      <c r="V234" s="81"/>
      <c r="W234" s="81"/>
      <c r="X234" s="81"/>
      <c r="Y234" s="81"/>
      <c r="Z234" s="81"/>
      <c r="AA234" s="81"/>
      <c r="AB234" s="82"/>
    </row>
    <row r="235" spans="2:28" ht="18" customHeight="1">
      <c r="B235" s="78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77"/>
      <c r="Q235" s="79"/>
      <c r="R235" s="11" t="s">
        <v>12</v>
      </c>
      <c r="S235" s="83" t="s">
        <v>60</v>
      </c>
      <c r="T235" s="81"/>
      <c r="U235" s="81"/>
      <c r="V235" s="81"/>
      <c r="W235" s="81"/>
      <c r="X235" s="81"/>
      <c r="Y235" s="81"/>
      <c r="Z235" s="81"/>
      <c r="AA235" s="81"/>
      <c r="AB235" s="82"/>
    </row>
    <row r="236" spans="2:28" ht="18" customHeight="1">
      <c r="B236" s="78"/>
      <c r="C236" s="6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2"/>
      <c r="Q236" s="79"/>
      <c r="R236" s="11" t="s">
        <v>13</v>
      </c>
      <c r="S236" s="83" t="s">
        <v>61</v>
      </c>
      <c r="T236" s="81"/>
      <c r="U236" s="81"/>
      <c r="V236" s="11"/>
      <c r="W236" s="81"/>
      <c r="X236" s="81"/>
      <c r="Y236" s="81"/>
      <c r="Z236" s="81"/>
      <c r="AA236" s="81"/>
      <c r="AB236" s="82"/>
    </row>
    <row r="237" spans="2:28" ht="18" customHeight="1">
      <c r="B237" s="78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2"/>
      <c r="Q237" s="79"/>
      <c r="R237" s="11" t="s">
        <v>14</v>
      </c>
      <c r="S237" s="83" t="s">
        <v>62</v>
      </c>
      <c r="T237" s="81"/>
      <c r="U237" s="81"/>
      <c r="V237" s="81"/>
      <c r="W237" s="81"/>
      <c r="X237" s="81"/>
      <c r="Y237" s="81"/>
      <c r="Z237" s="81"/>
      <c r="AA237" s="81"/>
      <c r="AB237" s="82"/>
    </row>
    <row r="238" spans="2:28" ht="18" customHeight="1">
      <c r="B238" s="78"/>
      <c r="C238" s="84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2"/>
      <c r="Q238" s="79"/>
      <c r="R238" s="11" t="s">
        <v>57</v>
      </c>
      <c r="S238" s="83" t="s">
        <v>63</v>
      </c>
      <c r="T238" s="81"/>
      <c r="U238" s="81"/>
      <c r="V238" s="81"/>
      <c r="W238" s="81"/>
      <c r="X238" s="81"/>
      <c r="Y238" s="81"/>
      <c r="Z238" s="81"/>
      <c r="AA238" s="81"/>
      <c r="AB238" s="82"/>
    </row>
    <row r="239" spans="2:28" ht="18" customHeight="1">
      <c r="B239" s="78"/>
      <c r="C239" s="85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2"/>
      <c r="Q239" s="79"/>
      <c r="R239" s="11" t="s">
        <v>27</v>
      </c>
      <c r="S239" s="83" t="s">
        <v>64</v>
      </c>
      <c r="T239" s="81"/>
      <c r="U239" s="81"/>
      <c r="V239" s="81"/>
      <c r="W239" s="11"/>
      <c r="X239" s="11"/>
      <c r="Y239" s="11"/>
      <c r="Z239" s="11"/>
      <c r="AA239" s="81"/>
      <c r="AB239" s="82"/>
    </row>
    <row r="240" spans="2:28" ht="18" customHeight="1">
      <c r="B240" s="78"/>
      <c r="C240" s="6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2"/>
      <c r="Q240" s="79"/>
      <c r="R240" s="11" t="s">
        <v>65</v>
      </c>
      <c r="S240" s="83" t="s">
        <v>66</v>
      </c>
      <c r="T240" s="81"/>
      <c r="U240" s="81"/>
      <c r="V240" s="81"/>
      <c r="W240" s="81"/>
      <c r="X240" s="81"/>
      <c r="Y240" s="81"/>
      <c r="Z240" s="81"/>
      <c r="AA240" s="81"/>
      <c r="AB240" s="82"/>
    </row>
    <row r="241" spans="2:28" ht="18" customHeight="1">
      <c r="B241" s="78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2"/>
      <c r="Q241" s="79"/>
      <c r="R241" s="86"/>
      <c r="S241" s="7" t="s">
        <v>28</v>
      </c>
      <c r="T241" s="11" t="s">
        <v>29</v>
      </c>
      <c r="U241" s="81"/>
      <c r="V241" s="81"/>
      <c r="W241" s="81"/>
      <c r="X241" s="81"/>
      <c r="Y241" s="81"/>
      <c r="Z241" s="81"/>
      <c r="AA241" s="81"/>
      <c r="AB241" s="82"/>
    </row>
    <row r="242" spans="2:28" ht="18" customHeight="1" thickBot="1">
      <c r="B242" s="87"/>
      <c r="C242" s="88"/>
      <c r="D242" s="88"/>
      <c r="E242" s="88"/>
      <c r="F242" s="89"/>
      <c r="G242" s="89"/>
      <c r="H242" s="89"/>
      <c r="I242" s="89"/>
      <c r="J242" s="89"/>
      <c r="K242" s="89"/>
      <c r="L242" s="88"/>
      <c r="M242" s="88"/>
      <c r="N242" s="88"/>
      <c r="O242" s="88"/>
      <c r="P242" s="90"/>
      <c r="Q242" s="224" t="s">
        <v>39</v>
      </c>
      <c r="R242" s="225"/>
      <c r="S242" s="225"/>
      <c r="T242" s="225"/>
      <c r="U242" s="225"/>
      <c r="V242" s="225"/>
      <c r="W242" s="225"/>
      <c r="X242" s="225"/>
      <c r="Y242" s="225"/>
      <c r="Z242" s="225"/>
      <c r="AA242" s="225"/>
      <c r="AB242" s="226"/>
    </row>
    <row r="243" spans="2:28" ht="18" customHeight="1">
      <c r="B243" s="2"/>
      <c r="C243" s="3"/>
      <c r="D243" s="4"/>
      <c r="E243" s="343" t="s">
        <v>208</v>
      </c>
      <c r="F243" s="344"/>
      <c r="G243" s="344"/>
      <c r="H243" s="344"/>
      <c r="I243" s="344"/>
      <c r="J243" s="344"/>
      <c r="K243" s="344"/>
      <c r="L243" s="344"/>
      <c r="M243" s="344"/>
      <c r="N243" s="344"/>
      <c r="O243" s="344"/>
      <c r="P243" s="344"/>
      <c r="Q243" s="344"/>
      <c r="R243" s="344"/>
      <c r="S243" s="344"/>
      <c r="T243" s="345"/>
      <c r="U243" s="349" t="s">
        <v>0</v>
      </c>
      <c r="V243" s="350"/>
      <c r="W243" s="350"/>
      <c r="X243" s="350"/>
      <c r="Y243" s="350"/>
      <c r="Z243" s="350"/>
      <c r="AA243" s="350"/>
      <c r="AB243" s="351"/>
    </row>
    <row r="244" spans="2:28" ht="18" customHeight="1">
      <c r="B244" s="352"/>
      <c r="C244" s="353"/>
      <c r="D244" s="354"/>
      <c r="E244" s="346"/>
      <c r="F244" s="347"/>
      <c r="G244" s="347"/>
      <c r="H244" s="347"/>
      <c r="I244" s="347"/>
      <c r="J244" s="347"/>
      <c r="K244" s="347"/>
      <c r="L244" s="347"/>
      <c r="M244" s="347"/>
      <c r="N244" s="347"/>
      <c r="O244" s="347"/>
      <c r="P244" s="347"/>
      <c r="Q244" s="347"/>
      <c r="R244" s="347"/>
      <c r="S244" s="347"/>
      <c r="T244" s="348"/>
      <c r="U244" s="200"/>
      <c r="V244" s="201"/>
      <c r="W244" s="201"/>
      <c r="X244" s="201"/>
      <c r="Y244" s="201"/>
      <c r="Z244" s="201"/>
      <c r="AA244" s="201"/>
      <c r="AB244" s="202"/>
    </row>
    <row r="245" spans="2:28" ht="18" customHeight="1">
      <c r="B245" s="355" t="s">
        <v>201</v>
      </c>
      <c r="C245" s="356"/>
      <c r="D245" s="357"/>
      <c r="E245" s="346"/>
      <c r="F245" s="347"/>
      <c r="G245" s="347"/>
      <c r="H245" s="347"/>
      <c r="I245" s="347"/>
      <c r="J245" s="347"/>
      <c r="K245" s="347"/>
      <c r="L245" s="347"/>
      <c r="M245" s="347"/>
      <c r="N245" s="347"/>
      <c r="O245" s="347"/>
      <c r="P245" s="347"/>
      <c r="Q245" s="347"/>
      <c r="R245" s="347"/>
      <c r="S245" s="347"/>
      <c r="T245" s="348"/>
      <c r="U245" s="200"/>
      <c r="V245" s="201"/>
      <c r="W245" s="201"/>
      <c r="X245" s="201"/>
      <c r="Y245" s="201"/>
      <c r="Z245" s="201"/>
      <c r="AA245" s="201"/>
      <c r="AB245" s="202"/>
    </row>
    <row r="246" spans="2:28" ht="18" customHeight="1">
      <c r="B246" s="218"/>
      <c r="C246" s="219"/>
      <c r="D246" s="220"/>
      <c r="E246" s="221" t="s">
        <v>202</v>
      </c>
      <c r="F246" s="23"/>
      <c r="G246" s="23"/>
      <c r="H246" s="175" t="s">
        <v>203</v>
      </c>
      <c r="I246" s="216"/>
      <c r="J246" s="216"/>
      <c r="K246" s="216"/>
      <c r="L246" s="216"/>
      <c r="M246" s="216"/>
      <c r="N246" s="216"/>
      <c r="O246" s="216"/>
      <c r="P246" s="216"/>
      <c r="Q246" s="216"/>
      <c r="R246" s="216"/>
      <c r="S246" s="216"/>
      <c r="T246" s="217"/>
      <c r="U246" s="200"/>
      <c r="V246" s="201"/>
      <c r="W246" s="201"/>
      <c r="X246" s="201"/>
      <c r="Y246" s="201"/>
      <c r="Z246" s="201"/>
      <c r="AA246" s="201"/>
      <c r="AB246" s="202"/>
    </row>
    <row r="247" spans="2:28" ht="18" customHeight="1">
      <c r="B247" s="332" t="s">
        <v>204</v>
      </c>
      <c r="C247" s="333"/>
      <c r="D247" s="334"/>
      <c r="E247" s="6" t="s">
        <v>73</v>
      </c>
      <c r="F247" s="8"/>
      <c r="G247" s="8"/>
      <c r="H247" s="9" t="s">
        <v>181</v>
      </c>
      <c r="K247" s="10"/>
      <c r="L247" s="10"/>
      <c r="M247" s="10"/>
      <c r="N247" s="10"/>
      <c r="O247" s="10"/>
      <c r="P247" s="10"/>
      <c r="Q247" s="11"/>
      <c r="R247" s="11"/>
      <c r="S247" s="11"/>
      <c r="T247" s="12"/>
      <c r="U247" s="203"/>
      <c r="V247" s="11"/>
      <c r="W247" s="11"/>
      <c r="X247" s="11"/>
      <c r="Y247" s="11"/>
      <c r="Z247" s="11"/>
      <c r="AA247" s="11"/>
      <c r="AB247" s="12"/>
    </row>
    <row r="248" spans="2:28" ht="18" customHeight="1">
      <c r="B248" s="332" t="s">
        <v>205</v>
      </c>
      <c r="C248" s="333"/>
      <c r="D248" s="334"/>
      <c r="E248" s="6" t="s">
        <v>72</v>
      </c>
      <c r="F248" s="8"/>
      <c r="G248" s="8"/>
      <c r="H248" s="9" t="s">
        <v>154</v>
      </c>
      <c r="K248" s="10"/>
      <c r="L248" s="10"/>
      <c r="M248" s="10"/>
      <c r="N248" s="10"/>
      <c r="O248" s="10"/>
      <c r="P248" s="10"/>
      <c r="Q248" s="11"/>
      <c r="R248" s="11"/>
      <c r="S248" s="11"/>
      <c r="T248" s="12"/>
      <c r="U248" s="335" t="s">
        <v>2</v>
      </c>
      <c r="V248" s="336"/>
      <c r="W248" s="336"/>
      <c r="X248" s="336"/>
      <c r="Y248" s="336"/>
      <c r="Z248" s="336"/>
      <c r="AA248" s="336"/>
      <c r="AB248" s="337"/>
    </row>
    <row r="249" spans="2:28" ht="18" customHeight="1">
      <c r="B249" s="332" t="s">
        <v>206</v>
      </c>
      <c r="C249" s="333"/>
      <c r="D249" s="334"/>
      <c r="E249" s="6" t="s">
        <v>1</v>
      </c>
      <c r="F249" s="6"/>
      <c r="G249" s="6"/>
      <c r="H249" s="10" t="s">
        <v>78</v>
      </c>
      <c r="K249" s="10"/>
      <c r="L249" s="10"/>
      <c r="M249" s="10"/>
      <c r="N249" s="10"/>
      <c r="O249" s="10"/>
      <c r="P249" s="10"/>
      <c r="Q249" s="11"/>
      <c r="R249" s="11"/>
      <c r="S249" s="11"/>
      <c r="T249" s="12"/>
      <c r="U249" s="335" t="s">
        <v>4</v>
      </c>
      <c r="V249" s="336"/>
      <c r="W249" s="336"/>
      <c r="X249" s="336"/>
      <c r="Y249" s="336"/>
      <c r="Z249" s="336"/>
      <c r="AA249" s="336"/>
      <c r="AB249" s="337"/>
    </row>
    <row r="250" spans="2:28" ht="18" customHeight="1">
      <c r="B250" s="338"/>
      <c r="C250" s="240"/>
      <c r="D250" s="339"/>
      <c r="E250" s="17" t="s">
        <v>3</v>
      </c>
      <c r="F250" s="6"/>
      <c r="G250" s="6"/>
      <c r="H250" s="10" t="s">
        <v>122</v>
      </c>
      <c r="K250" s="10"/>
      <c r="L250" s="10"/>
      <c r="M250" s="10"/>
      <c r="N250" s="10"/>
      <c r="O250" s="10"/>
      <c r="P250" s="10"/>
      <c r="Q250" s="11"/>
      <c r="R250" s="11"/>
      <c r="S250" s="11"/>
      <c r="T250" s="12"/>
      <c r="U250" s="204"/>
      <c r="V250" s="194"/>
      <c r="W250" s="194"/>
      <c r="X250" s="194"/>
      <c r="Y250" s="194"/>
      <c r="Z250" s="194"/>
      <c r="AA250" s="194"/>
      <c r="AB250" s="205"/>
    </row>
    <row r="251" spans="2:28" ht="18" customHeight="1" thickBot="1">
      <c r="B251" s="19"/>
      <c r="C251" s="20"/>
      <c r="D251" s="21"/>
      <c r="E251" s="17"/>
      <c r="F251" s="6"/>
      <c r="G251" s="6"/>
      <c r="H251" s="6"/>
      <c r="I251" s="6"/>
      <c r="J251" s="22"/>
      <c r="K251" s="6"/>
      <c r="L251" s="22"/>
      <c r="M251" s="10"/>
      <c r="N251" s="10"/>
      <c r="O251" s="10"/>
      <c r="P251" s="10"/>
      <c r="Q251" s="11"/>
      <c r="R251" s="11"/>
      <c r="S251" s="11"/>
      <c r="T251" s="12"/>
      <c r="U251" s="340" t="s">
        <v>50</v>
      </c>
      <c r="V251" s="341"/>
      <c r="W251" s="341"/>
      <c r="X251" s="341"/>
      <c r="Y251" s="341"/>
      <c r="Z251" s="341"/>
      <c r="AA251" s="341"/>
      <c r="AB251" s="342"/>
    </row>
    <row r="252" spans="2:28" ht="4.5" customHeight="1" thickBot="1">
      <c r="B252" s="314"/>
      <c r="C252" s="315"/>
      <c r="D252" s="315"/>
      <c r="E252" s="315"/>
      <c r="F252" s="315"/>
      <c r="G252" s="315"/>
      <c r="H252" s="315"/>
      <c r="I252" s="315"/>
      <c r="J252" s="315"/>
      <c r="K252" s="315"/>
      <c r="L252" s="315"/>
      <c r="M252" s="315"/>
      <c r="N252" s="315"/>
      <c r="O252" s="315"/>
      <c r="P252" s="315"/>
      <c r="Q252" s="315"/>
      <c r="R252" s="315"/>
      <c r="S252" s="315"/>
      <c r="T252" s="315"/>
      <c r="U252" s="315"/>
      <c r="V252" s="315"/>
      <c r="W252" s="315"/>
      <c r="X252" s="315"/>
      <c r="Y252" s="315"/>
      <c r="Z252" s="315"/>
      <c r="AA252" s="315"/>
      <c r="AB252" s="316"/>
    </row>
    <row r="253" spans="2:28" ht="18" customHeight="1">
      <c r="B253" s="317" t="s">
        <v>51</v>
      </c>
      <c r="C253" s="320" t="s">
        <v>5</v>
      </c>
      <c r="D253" s="321"/>
      <c r="E253" s="326" t="s">
        <v>6</v>
      </c>
      <c r="F253" s="321"/>
      <c r="G253" s="327"/>
      <c r="H253" s="330" t="s">
        <v>7</v>
      </c>
      <c r="I253" s="246"/>
      <c r="J253" s="246"/>
      <c r="K253" s="246"/>
      <c r="L253" s="246"/>
      <c r="M253" s="330" t="s">
        <v>52</v>
      </c>
      <c r="N253" s="246"/>
      <c r="O253" s="246"/>
      <c r="P253" s="246"/>
      <c r="Q253" s="246"/>
      <c r="R253" s="246"/>
      <c r="S253" s="246"/>
      <c r="T253" s="246"/>
      <c r="U253" s="246"/>
      <c r="V253" s="246"/>
      <c r="W253" s="246"/>
      <c r="X253" s="246"/>
      <c r="Y253" s="246"/>
      <c r="Z253" s="246"/>
      <c r="AA253" s="246"/>
      <c r="AB253" s="247"/>
    </row>
    <row r="254" spans="2:28" ht="18" customHeight="1">
      <c r="B254" s="318"/>
      <c r="C254" s="322"/>
      <c r="D254" s="323"/>
      <c r="E254" s="328"/>
      <c r="F254" s="323"/>
      <c r="G254" s="329"/>
      <c r="H254" s="331" t="s">
        <v>8</v>
      </c>
      <c r="I254" s="272" t="s">
        <v>9</v>
      </c>
      <c r="J254" s="272"/>
      <c r="K254" s="272"/>
      <c r="L254" s="273"/>
      <c r="M254" s="309" t="s">
        <v>53</v>
      </c>
      <c r="N254" s="308"/>
      <c r="O254" s="308"/>
      <c r="P254" s="230"/>
      <c r="Q254" s="309" t="s">
        <v>54</v>
      </c>
      <c r="R254" s="308"/>
      <c r="S254" s="308"/>
      <c r="T254" s="310"/>
      <c r="U254" s="307" t="s">
        <v>55</v>
      </c>
      <c r="V254" s="308"/>
      <c r="W254" s="308"/>
      <c r="X254" s="230"/>
      <c r="Y254" s="309" t="s">
        <v>56</v>
      </c>
      <c r="Z254" s="308"/>
      <c r="AA254" s="308"/>
      <c r="AB254" s="310"/>
    </row>
    <row r="255" spans="2:28" ht="18" customHeight="1">
      <c r="B255" s="318"/>
      <c r="C255" s="322"/>
      <c r="D255" s="323"/>
      <c r="E255" s="283" t="s">
        <v>188</v>
      </c>
      <c r="F255" s="285" t="s">
        <v>24</v>
      </c>
      <c r="G255" s="288" t="s">
        <v>44</v>
      </c>
      <c r="H255" s="292"/>
      <c r="I255" s="272" t="s">
        <v>12</v>
      </c>
      <c r="J255" s="272" t="s">
        <v>13</v>
      </c>
      <c r="K255" s="272" t="s">
        <v>14</v>
      </c>
      <c r="L255" s="273" t="s">
        <v>40</v>
      </c>
      <c r="M255" s="311" t="s">
        <v>96</v>
      </c>
      <c r="N255" s="312"/>
      <c r="O255" s="312"/>
      <c r="P255" s="312"/>
      <c r="Q255" s="312"/>
      <c r="R255" s="312"/>
      <c r="S255" s="312"/>
      <c r="T255" s="312"/>
      <c r="U255" s="312"/>
      <c r="V255" s="312"/>
      <c r="W255" s="312"/>
      <c r="X255" s="312"/>
      <c r="Y255" s="312"/>
      <c r="Z255" s="312"/>
      <c r="AA255" s="312"/>
      <c r="AB255" s="313"/>
    </row>
    <row r="256" spans="2:28" ht="18" customHeight="1">
      <c r="B256" s="318"/>
      <c r="C256" s="322"/>
      <c r="D256" s="323"/>
      <c r="E256" s="283"/>
      <c r="F256" s="286"/>
      <c r="G256" s="289"/>
      <c r="H256" s="292"/>
      <c r="I256" s="272"/>
      <c r="J256" s="272"/>
      <c r="K256" s="272"/>
      <c r="L256" s="273"/>
      <c r="M256" s="260" t="s">
        <v>12</v>
      </c>
      <c r="N256" s="262" t="s">
        <v>13</v>
      </c>
      <c r="O256" s="258" t="s">
        <v>14</v>
      </c>
      <c r="P256" s="24" t="s">
        <v>57</v>
      </c>
      <c r="Q256" s="260" t="s">
        <v>12</v>
      </c>
      <c r="R256" s="262" t="s">
        <v>13</v>
      </c>
      <c r="S256" s="258" t="s">
        <v>14</v>
      </c>
      <c r="T256" s="24" t="s">
        <v>57</v>
      </c>
      <c r="U256" s="260" t="s">
        <v>12</v>
      </c>
      <c r="V256" s="262" t="s">
        <v>13</v>
      </c>
      <c r="W256" s="258" t="s">
        <v>14</v>
      </c>
      <c r="X256" s="24" t="s">
        <v>57</v>
      </c>
      <c r="Y256" s="260" t="s">
        <v>12</v>
      </c>
      <c r="Z256" s="262" t="s">
        <v>13</v>
      </c>
      <c r="AA256" s="258" t="s">
        <v>14</v>
      </c>
      <c r="AB256" s="24" t="s">
        <v>57</v>
      </c>
    </row>
    <row r="257" spans="2:28" ht="18" customHeight="1" thickBot="1">
      <c r="B257" s="319"/>
      <c r="C257" s="324"/>
      <c r="D257" s="325"/>
      <c r="E257" s="284"/>
      <c r="F257" s="287"/>
      <c r="G257" s="290"/>
      <c r="H257" s="293"/>
      <c r="I257" s="263"/>
      <c r="J257" s="263"/>
      <c r="K257" s="263"/>
      <c r="L257" s="274"/>
      <c r="M257" s="261"/>
      <c r="N257" s="263"/>
      <c r="O257" s="259"/>
      <c r="P257" s="25" t="s">
        <v>27</v>
      </c>
      <c r="Q257" s="261"/>
      <c r="R257" s="263"/>
      <c r="S257" s="259"/>
      <c r="T257" s="25" t="s">
        <v>27</v>
      </c>
      <c r="U257" s="261"/>
      <c r="V257" s="263"/>
      <c r="W257" s="259"/>
      <c r="X257" s="25" t="s">
        <v>27</v>
      </c>
      <c r="Y257" s="261"/>
      <c r="Z257" s="263"/>
      <c r="AA257" s="259"/>
      <c r="AB257" s="25" t="s">
        <v>27</v>
      </c>
    </row>
    <row r="258" spans="2:28" ht="18" customHeight="1" thickBot="1">
      <c r="B258" s="26" t="s">
        <v>191</v>
      </c>
      <c r="C258" s="294" t="s">
        <v>41</v>
      </c>
      <c r="D258" s="294"/>
      <c r="E258" s="294"/>
      <c r="F258" s="294"/>
      <c r="G258" s="294"/>
      <c r="H258" s="294"/>
      <c r="I258" s="294"/>
      <c r="J258" s="294"/>
      <c r="K258" s="294"/>
      <c r="L258" s="294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  <c r="X258" s="295"/>
      <c r="Y258" s="295"/>
      <c r="Z258" s="295"/>
      <c r="AA258" s="295"/>
      <c r="AB258" s="296"/>
    </row>
    <row r="259" spans="2:28" ht="18" customHeight="1">
      <c r="B259" s="35" t="s">
        <v>16</v>
      </c>
      <c r="C259" s="364" t="s">
        <v>123</v>
      </c>
      <c r="D259" s="365"/>
      <c r="E259" s="206">
        <v>1</v>
      </c>
      <c r="F259" s="132">
        <v>1</v>
      </c>
      <c r="G259" s="132">
        <f>sumaECTS(M259:AB259)</f>
        <v>4</v>
      </c>
      <c r="H259" s="130">
        <f>SUM(I259:L259)</f>
        <v>20</v>
      </c>
      <c r="I259" s="134">
        <f aca="true" t="shared" si="18" ref="I259:L267">IF(SUM(M259+Q259+U259+Y259)=0,"",SUM(M259+Q259+U259+Y259))</f>
        <v>10</v>
      </c>
      <c r="J259" s="138">
        <f t="shared" si="18"/>
        <v>10</v>
      </c>
      <c r="K259" s="138">
        <f t="shared" si="18"/>
      </c>
      <c r="L259" s="136">
        <f t="shared" si="18"/>
      </c>
      <c r="M259" s="140"/>
      <c r="N259" s="138"/>
      <c r="O259" s="138"/>
      <c r="P259" s="139"/>
      <c r="Q259" s="137">
        <v>10</v>
      </c>
      <c r="R259" s="138">
        <v>10</v>
      </c>
      <c r="S259" s="138"/>
      <c r="T259" s="139"/>
      <c r="U259" s="140"/>
      <c r="V259" s="138"/>
      <c r="W259" s="138"/>
      <c r="X259" s="139"/>
      <c r="Y259" s="140"/>
      <c r="Z259" s="138"/>
      <c r="AA259" s="138"/>
      <c r="AB259" s="139"/>
    </row>
    <row r="260" spans="2:28" ht="18" customHeight="1">
      <c r="B260" s="35" t="s">
        <v>17</v>
      </c>
      <c r="C260" s="360" t="s">
        <v>124</v>
      </c>
      <c r="D260" s="361"/>
      <c r="E260" s="207">
        <v>1</v>
      </c>
      <c r="F260" s="93">
        <v>2</v>
      </c>
      <c r="G260" s="93">
        <v>5</v>
      </c>
      <c r="H260" s="35">
        <f>SUM(I260:L260)</f>
        <v>45</v>
      </c>
      <c r="I260" s="141">
        <f t="shared" si="18"/>
        <v>20</v>
      </c>
      <c r="J260" s="142">
        <f t="shared" si="18"/>
        <v>10</v>
      </c>
      <c r="K260" s="142">
        <f t="shared" si="18"/>
      </c>
      <c r="L260" s="143">
        <f t="shared" si="18"/>
        <v>15</v>
      </c>
      <c r="M260" s="40"/>
      <c r="N260" s="36"/>
      <c r="O260" s="36"/>
      <c r="P260" s="38"/>
      <c r="Q260" s="40"/>
      <c r="R260" s="36"/>
      <c r="S260" s="36"/>
      <c r="T260" s="38"/>
      <c r="U260" s="145">
        <v>20</v>
      </c>
      <c r="V260" s="36">
        <v>10</v>
      </c>
      <c r="W260" s="36"/>
      <c r="X260" s="38"/>
      <c r="Y260" s="40"/>
      <c r="Z260" s="36"/>
      <c r="AA260" s="36"/>
      <c r="AB260" s="38">
        <v>15</v>
      </c>
    </row>
    <row r="261" spans="2:28" ht="18" customHeight="1">
      <c r="B261" s="35" t="s">
        <v>18</v>
      </c>
      <c r="C261" s="360" t="s">
        <v>125</v>
      </c>
      <c r="D261" s="361"/>
      <c r="E261" s="207">
        <v>1</v>
      </c>
      <c r="F261" s="93">
        <v>4</v>
      </c>
      <c r="G261" s="93">
        <v>6</v>
      </c>
      <c r="H261" s="35">
        <f aca="true" t="shared" si="19" ref="H261:H266">SUM(I261:L261)</f>
        <v>50</v>
      </c>
      <c r="I261" s="141">
        <f t="shared" si="18"/>
        <v>20</v>
      </c>
      <c r="J261" s="142">
        <f t="shared" si="18"/>
        <v>10</v>
      </c>
      <c r="K261" s="142">
        <f t="shared" si="18"/>
        <v>10</v>
      </c>
      <c r="L261" s="143">
        <f t="shared" si="18"/>
        <v>10</v>
      </c>
      <c r="M261" s="40"/>
      <c r="N261" s="36"/>
      <c r="O261" s="36"/>
      <c r="P261" s="38"/>
      <c r="Q261" s="145">
        <v>15</v>
      </c>
      <c r="R261" s="36">
        <v>10</v>
      </c>
      <c r="S261" s="36"/>
      <c r="T261" s="38"/>
      <c r="U261" s="40">
        <v>5</v>
      </c>
      <c r="V261" s="36"/>
      <c r="W261" s="36">
        <v>10</v>
      </c>
      <c r="X261" s="38">
        <v>10</v>
      </c>
      <c r="Y261" s="40"/>
      <c r="Z261" s="36"/>
      <c r="AA261" s="36"/>
      <c r="AB261" s="38"/>
    </row>
    <row r="262" spans="2:28" ht="18" customHeight="1">
      <c r="B262" s="35" t="s">
        <v>19</v>
      </c>
      <c r="C262" s="360" t="s">
        <v>126</v>
      </c>
      <c r="D262" s="361"/>
      <c r="E262" s="207">
        <v>1</v>
      </c>
      <c r="F262" s="93">
        <v>2</v>
      </c>
      <c r="G262" s="93">
        <v>2</v>
      </c>
      <c r="H262" s="35">
        <f t="shared" si="19"/>
        <v>35</v>
      </c>
      <c r="I262" s="141">
        <f t="shared" si="18"/>
        <v>20</v>
      </c>
      <c r="J262" s="142">
        <f t="shared" si="18"/>
        <v>5</v>
      </c>
      <c r="K262" s="142">
        <f t="shared" si="18"/>
      </c>
      <c r="L262" s="143">
        <f t="shared" si="18"/>
        <v>10</v>
      </c>
      <c r="M262" s="40"/>
      <c r="N262" s="36"/>
      <c r="O262" s="36"/>
      <c r="P262" s="38"/>
      <c r="Q262" s="40"/>
      <c r="R262" s="36"/>
      <c r="S262" s="36"/>
      <c r="T262" s="38"/>
      <c r="U262" s="145">
        <v>20</v>
      </c>
      <c r="V262" s="36">
        <v>5</v>
      </c>
      <c r="W262" s="36"/>
      <c r="X262" s="38">
        <v>10</v>
      </c>
      <c r="Y262" s="40"/>
      <c r="Z262" s="36"/>
      <c r="AA262" s="36"/>
      <c r="AB262" s="38"/>
    </row>
    <row r="263" spans="2:28" ht="18" customHeight="1">
      <c r="B263" s="35" t="s">
        <v>20</v>
      </c>
      <c r="C263" s="360" t="s">
        <v>195</v>
      </c>
      <c r="D263" s="361"/>
      <c r="E263" s="207"/>
      <c r="F263" s="93">
        <v>2</v>
      </c>
      <c r="G263" s="93">
        <v>2</v>
      </c>
      <c r="H263" s="35">
        <f t="shared" si="19"/>
        <v>25</v>
      </c>
      <c r="I263" s="141">
        <f t="shared" si="18"/>
        <v>15</v>
      </c>
      <c r="J263" s="142">
        <f t="shared" si="18"/>
      </c>
      <c r="K263" s="142">
        <f t="shared" si="18"/>
        <v>10</v>
      </c>
      <c r="L263" s="143">
        <f t="shared" si="18"/>
      </c>
      <c r="M263" s="40"/>
      <c r="N263" s="36"/>
      <c r="O263" s="36"/>
      <c r="P263" s="38"/>
      <c r="Q263" s="40"/>
      <c r="R263" s="36"/>
      <c r="S263" s="36"/>
      <c r="T263" s="38"/>
      <c r="U263" s="40">
        <v>15</v>
      </c>
      <c r="V263" s="36"/>
      <c r="W263" s="36">
        <v>10</v>
      </c>
      <c r="X263" s="38"/>
      <c r="Y263" s="40"/>
      <c r="Z263" s="36"/>
      <c r="AA263" s="36"/>
      <c r="AB263" s="38"/>
    </row>
    <row r="264" spans="2:28" ht="18" customHeight="1">
      <c r="B264" s="35" t="s">
        <v>32</v>
      </c>
      <c r="C264" s="360" t="s">
        <v>127</v>
      </c>
      <c r="D264" s="361"/>
      <c r="E264" s="207"/>
      <c r="F264" s="93">
        <v>2</v>
      </c>
      <c r="G264" s="93">
        <v>3</v>
      </c>
      <c r="H264" s="35">
        <f t="shared" si="19"/>
        <v>30</v>
      </c>
      <c r="I264" s="141">
        <f t="shared" si="18"/>
        <v>20</v>
      </c>
      <c r="J264" s="142">
        <f t="shared" si="18"/>
      </c>
      <c r="K264" s="142">
        <f t="shared" si="18"/>
      </c>
      <c r="L264" s="143">
        <f t="shared" si="18"/>
        <v>10</v>
      </c>
      <c r="M264" s="40"/>
      <c r="N264" s="36"/>
      <c r="O264" s="36"/>
      <c r="P264" s="38"/>
      <c r="Q264" s="40"/>
      <c r="R264" s="36"/>
      <c r="S264" s="36"/>
      <c r="T264" s="38"/>
      <c r="U264" s="40">
        <v>20</v>
      </c>
      <c r="V264" s="36"/>
      <c r="W264" s="36"/>
      <c r="X264" s="38"/>
      <c r="Y264" s="40"/>
      <c r="Z264" s="36"/>
      <c r="AA264" s="36"/>
      <c r="AB264" s="38">
        <v>10</v>
      </c>
    </row>
    <row r="265" spans="2:28" ht="18" customHeight="1">
      <c r="B265" s="35" t="s">
        <v>33</v>
      </c>
      <c r="C265" s="360" t="s">
        <v>128</v>
      </c>
      <c r="D265" s="361"/>
      <c r="E265" s="207">
        <v>1</v>
      </c>
      <c r="F265" s="93">
        <v>1</v>
      </c>
      <c r="G265" s="93">
        <v>3</v>
      </c>
      <c r="H265" s="35">
        <f t="shared" si="19"/>
        <v>20</v>
      </c>
      <c r="I265" s="141">
        <f t="shared" si="18"/>
        <v>10</v>
      </c>
      <c r="J265" s="142">
        <f t="shared" si="18"/>
      </c>
      <c r="K265" s="142">
        <f t="shared" si="18"/>
      </c>
      <c r="L265" s="143">
        <f t="shared" si="18"/>
        <v>10</v>
      </c>
      <c r="M265" s="40"/>
      <c r="N265" s="36"/>
      <c r="O265" s="36"/>
      <c r="P265" s="38"/>
      <c r="Q265" s="40"/>
      <c r="R265" s="36"/>
      <c r="S265" s="36"/>
      <c r="T265" s="38"/>
      <c r="U265" s="145">
        <v>10</v>
      </c>
      <c r="V265" s="36"/>
      <c r="W265" s="36"/>
      <c r="X265" s="38"/>
      <c r="Y265" s="40"/>
      <c r="Z265" s="36"/>
      <c r="AA265" s="36"/>
      <c r="AB265" s="38">
        <v>10</v>
      </c>
    </row>
    <row r="266" spans="2:28" ht="18" customHeight="1">
      <c r="B266" s="35" t="s">
        <v>34</v>
      </c>
      <c r="C266" s="360" t="s">
        <v>129</v>
      </c>
      <c r="D266" s="361"/>
      <c r="E266" s="207"/>
      <c r="F266" s="93">
        <v>1</v>
      </c>
      <c r="G266" s="93">
        <v>3</v>
      </c>
      <c r="H266" s="35">
        <f t="shared" si="19"/>
        <v>20</v>
      </c>
      <c r="I266" s="141">
        <f t="shared" si="18"/>
        <v>15</v>
      </c>
      <c r="J266" s="142">
        <f t="shared" si="18"/>
        <v>5</v>
      </c>
      <c r="K266" s="142">
        <f t="shared" si="18"/>
      </c>
      <c r="L266" s="143">
        <f t="shared" si="18"/>
      </c>
      <c r="M266" s="40"/>
      <c r="N266" s="36"/>
      <c r="O266" s="36"/>
      <c r="P266" s="38"/>
      <c r="Q266" s="40"/>
      <c r="R266" s="36"/>
      <c r="S266" s="36"/>
      <c r="T266" s="38"/>
      <c r="U266" s="40"/>
      <c r="V266" s="36"/>
      <c r="W266" s="36"/>
      <c r="X266" s="38"/>
      <c r="Y266" s="40">
        <v>15</v>
      </c>
      <c r="Z266" s="36">
        <v>5</v>
      </c>
      <c r="AA266" s="36"/>
      <c r="AB266" s="38"/>
    </row>
    <row r="267" spans="2:28" ht="18" customHeight="1">
      <c r="B267" s="35" t="s">
        <v>35</v>
      </c>
      <c r="C267" s="362" t="s">
        <v>194</v>
      </c>
      <c r="D267" s="363"/>
      <c r="E267" s="207">
        <v>1</v>
      </c>
      <c r="F267" s="93">
        <v>1</v>
      </c>
      <c r="G267" s="93">
        <v>3</v>
      </c>
      <c r="H267" s="35">
        <f>SUM(I267:L267)</f>
        <v>20</v>
      </c>
      <c r="I267" s="141">
        <f t="shared" si="18"/>
        <v>10</v>
      </c>
      <c r="J267" s="142">
        <f t="shared" si="18"/>
      </c>
      <c r="K267" s="142">
        <f t="shared" si="18"/>
        <v>10</v>
      </c>
      <c r="L267" s="143">
        <f t="shared" si="18"/>
      </c>
      <c r="M267" s="100"/>
      <c r="N267" s="101"/>
      <c r="O267" s="101"/>
      <c r="P267" s="102"/>
      <c r="Q267" s="100"/>
      <c r="R267" s="101"/>
      <c r="S267" s="101"/>
      <c r="T267" s="102"/>
      <c r="U267" s="100"/>
      <c r="V267" s="101"/>
      <c r="W267" s="101"/>
      <c r="X267" s="102"/>
      <c r="Y267" s="148">
        <v>10</v>
      </c>
      <c r="Z267" s="101"/>
      <c r="AA267" s="101">
        <v>10</v>
      </c>
      <c r="AB267" s="102"/>
    </row>
    <row r="268" spans="2:28" ht="18" customHeight="1">
      <c r="B268" s="35" t="s">
        <v>36</v>
      </c>
      <c r="C268" s="360" t="s">
        <v>87</v>
      </c>
      <c r="D268" s="361"/>
      <c r="E268" s="207"/>
      <c r="F268" s="93">
        <v>2</v>
      </c>
      <c r="G268" s="93">
        <v>2</v>
      </c>
      <c r="H268" s="35">
        <f>SUM(I268:L268)</f>
        <v>30</v>
      </c>
      <c r="I268" s="141">
        <f>IF(SUM(M268+Q268+U268+Y268)=0,"",SUM(M268+Q268+U268+Y268))</f>
      </c>
      <c r="J268" s="142">
        <f>IF(SUM(N268+R268+V268+Z268)=0,"",SUM(N268+R268+V268+Z268))</f>
      </c>
      <c r="K268" s="142">
        <f>IF(SUM(O268+S268+W268+AA268)=0,"",SUM(O268+S268+W268+AA268))</f>
      </c>
      <c r="L268" s="143">
        <f>IF(SUM(P268+T268+X268+AB268)=0,"",SUM(P268+T268+X268+AB268))</f>
        <v>30</v>
      </c>
      <c r="M268" s="35"/>
      <c r="N268" s="36"/>
      <c r="O268" s="36"/>
      <c r="P268" s="38"/>
      <c r="Q268" s="40"/>
      <c r="R268" s="36"/>
      <c r="S268" s="36"/>
      <c r="T268" s="38"/>
      <c r="U268" s="40"/>
      <c r="V268" s="36"/>
      <c r="W268" s="36"/>
      <c r="X268" s="38">
        <v>10</v>
      </c>
      <c r="Y268" s="40"/>
      <c r="Z268" s="36"/>
      <c r="AA268" s="36"/>
      <c r="AB268" s="38">
        <v>20</v>
      </c>
    </row>
    <row r="269" spans="2:28" ht="18" customHeight="1">
      <c r="B269" s="35"/>
      <c r="C269" s="105"/>
      <c r="D269" s="156"/>
      <c r="E269" s="154"/>
      <c r="F269" s="93"/>
      <c r="G269" s="94"/>
      <c r="H269" s="35"/>
      <c r="I269" s="141"/>
      <c r="J269" s="146"/>
      <c r="K269" s="146"/>
      <c r="L269" s="147"/>
      <c r="M269" s="109"/>
      <c r="N269" s="157"/>
      <c r="O269" s="157"/>
      <c r="P269" s="158"/>
      <c r="Q269" s="103"/>
      <c r="R269" s="159"/>
      <c r="S269" s="159"/>
      <c r="T269" s="158"/>
      <c r="U269" s="109"/>
      <c r="V269" s="157"/>
      <c r="W269" s="157"/>
      <c r="X269" s="160"/>
      <c r="Y269" s="109"/>
      <c r="Z269" s="157"/>
      <c r="AA269" s="157"/>
      <c r="AB269" s="158"/>
    </row>
    <row r="270" spans="2:28" ht="18" customHeight="1" thickBot="1">
      <c r="B270" s="42"/>
      <c r="C270" s="358"/>
      <c r="D270" s="359"/>
      <c r="E270" s="30"/>
      <c r="F270" s="31"/>
      <c r="G270" s="31"/>
      <c r="H270" s="35"/>
      <c r="I270" s="33"/>
      <c r="J270" s="33"/>
      <c r="K270" s="33"/>
      <c r="L270" s="34"/>
      <c r="M270" s="43"/>
      <c r="N270" s="44"/>
      <c r="O270" s="45"/>
      <c r="P270" s="46"/>
      <c r="Q270" s="47"/>
      <c r="R270" s="48"/>
      <c r="S270" s="44"/>
      <c r="T270" s="46"/>
      <c r="U270" s="49"/>
      <c r="V270" s="44"/>
      <c r="W270" s="44"/>
      <c r="X270" s="46"/>
      <c r="Y270" s="49"/>
      <c r="Z270" s="44"/>
      <c r="AA270" s="44"/>
      <c r="AB270" s="46"/>
    </row>
    <row r="271" spans="2:28" ht="18" customHeight="1" thickTop="1">
      <c r="B271" s="50"/>
      <c r="C271" s="297" t="s">
        <v>21</v>
      </c>
      <c r="D271" s="298"/>
      <c r="E271" s="301">
        <f aca="true" t="shared" si="20" ref="E271:AB271">SUM(E259:E270)</f>
        <v>6</v>
      </c>
      <c r="F271" s="303">
        <f t="shared" si="20"/>
        <v>18</v>
      </c>
      <c r="G271" s="275">
        <f t="shared" si="20"/>
        <v>33</v>
      </c>
      <c r="H271" s="305">
        <f t="shared" si="20"/>
        <v>295</v>
      </c>
      <c r="I271" s="303">
        <f t="shared" si="20"/>
        <v>140</v>
      </c>
      <c r="J271" s="303">
        <f t="shared" si="20"/>
        <v>40</v>
      </c>
      <c r="K271" s="303">
        <f t="shared" si="20"/>
        <v>30</v>
      </c>
      <c r="L271" s="275">
        <f t="shared" si="20"/>
        <v>85</v>
      </c>
      <c r="M271" s="122">
        <f t="shared" si="20"/>
        <v>0</v>
      </c>
      <c r="N271" s="123">
        <f t="shared" si="20"/>
        <v>0</v>
      </c>
      <c r="O271" s="123">
        <f t="shared" si="20"/>
        <v>0</v>
      </c>
      <c r="P271" s="124">
        <f t="shared" si="20"/>
        <v>0</v>
      </c>
      <c r="Q271" s="122">
        <f t="shared" si="20"/>
        <v>25</v>
      </c>
      <c r="R271" s="123">
        <f t="shared" si="20"/>
        <v>20</v>
      </c>
      <c r="S271" s="123">
        <f t="shared" si="20"/>
        <v>0</v>
      </c>
      <c r="T271" s="125">
        <f t="shared" si="20"/>
        <v>0</v>
      </c>
      <c r="U271" s="126">
        <f t="shared" si="20"/>
        <v>90</v>
      </c>
      <c r="V271" s="123">
        <f t="shared" si="20"/>
        <v>15</v>
      </c>
      <c r="W271" s="123">
        <f t="shared" si="20"/>
        <v>20</v>
      </c>
      <c r="X271" s="124">
        <f t="shared" si="20"/>
        <v>30</v>
      </c>
      <c r="Y271" s="122">
        <f t="shared" si="20"/>
        <v>25</v>
      </c>
      <c r="Z271" s="123">
        <f t="shared" si="20"/>
        <v>5</v>
      </c>
      <c r="AA271" s="123">
        <f t="shared" si="20"/>
        <v>10</v>
      </c>
      <c r="AB271" s="125">
        <f t="shared" si="20"/>
        <v>55</v>
      </c>
    </row>
    <row r="272" spans="2:30" ht="18" customHeight="1" thickBot="1">
      <c r="B272" s="61"/>
      <c r="C272" s="299"/>
      <c r="D272" s="300"/>
      <c r="E272" s="302"/>
      <c r="F272" s="304"/>
      <c r="G272" s="276"/>
      <c r="H272" s="306"/>
      <c r="I272" s="304"/>
      <c r="J272" s="304"/>
      <c r="K272" s="304"/>
      <c r="L272" s="276"/>
      <c r="M272" s="277">
        <f>SUM(M271:P271)</f>
        <v>0</v>
      </c>
      <c r="N272" s="278"/>
      <c r="O272" s="278"/>
      <c r="P272" s="279"/>
      <c r="Q272" s="277">
        <f>SUM(Q271:T271)</f>
        <v>45</v>
      </c>
      <c r="R272" s="278"/>
      <c r="S272" s="278"/>
      <c r="T272" s="279"/>
      <c r="U272" s="277">
        <f>SUM(U271:X271)</f>
        <v>155</v>
      </c>
      <c r="V272" s="278"/>
      <c r="W272" s="278"/>
      <c r="X272" s="279"/>
      <c r="Y272" s="277">
        <f>SUM(Y271:AB271)</f>
        <v>95</v>
      </c>
      <c r="Z272" s="278"/>
      <c r="AA272" s="278"/>
      <c r="AB272" s="279"/>
      <c r="AD272" s="67">
        <f>SUM(M272:AB272)</f>
        <v>295</v>
      </c>
    </row>
    <row r="273" spans="2:28" ht="18" customHeight="1">
      <c r="B273" s="280" t="s">
        <v>185</v>
      </c>
      <c r="C273" s="281"/>
      <c r="D273" s="282"/>
      <c r="E273" s="283" t="s">
        <v>188</v>
      </c>
      <c r="F273" s="285" t="s">
        <v>24</v>
      </c>
      <c r="G273" s="288" t="s">
        <v>44</v>
      </c>
      <c r="H273" s="291" t="s">
        <v>8</v>
      </c>
      <c r="I273" s="272" t="s">
        <v>12</v>
      </c>
      <c r="J273" s="272" t="s">
        <v>13</v>
      </c>
      <c r="K273" s="272" t="s">
        <v>14</v>
      </c>
      <c r="L273" s="273" t="s">
        <v>40</v>
      </c>
      <c r="M273" s="270" t="s">
        <v>53</v>
      </c>
      <c r="N273" s="269"/>
      <c r="O273" s="269"/>
      <c r="P273" s="245"/>
      <c r="Q273" s="270" t="s">
        <v>54</v>
      </c>
      <c r="R273" s="269"/>
      <c r="S273" s="269"/>
      <c r="T273" s="271"/>
      <c r="U273" s="268" t="s">
        <v>55</v>
      </c>
      <c r="V273" s="269"/>
      <c r="W273" s="269"/>
      <c r="X273" s="245"/>
      <c r="Y273" s="270" t="s">
        <v>56</v>
      </c>
      <c r="Z273" s="269"/>
      <c r="AA273" s="269"/>
      <c r="AB273" s="271"/>
    </row>
    <row r="274" spans="2:28" ht="18" customHeight="1">
      <c r="B274" s="280"/>
      <c r="C274" s="281"/>
      <c r="D274" s="282"/>
      <c r="E274" s="283"/>
      <c r="F274" s="286"/>
      <c r="G274" s="289"/>
      <c r="H274" s="292"/>
      <c r="I274" s="272"/>
      <c r="J274" s="272"/>
      <c r="K274" s="272"/>
      <c r="L274" s="273"/>
      <c r="M274" s="260" t="s">
        <v>12</v>
      </c>
      <c r="N274" s="262" t="s">
        <v>13</v>
      </c>
      <c r="O274" s="258" t="s">
        <v>14</v>
      </c>
      <c r="P274" s="68" t="s">
        <v>57</v>
      </c>
      <c r="Q274" s="260" t="s">
        <v>12</v>
      </c>
      <c r="R274" s="262" t="s">
        <v>13</v>
      </c>
      <c r="S274" s="258" t="s">
        <v>14</v>
      </c>
      <c r="T274" s="68" t="s">
        <v>57</v>
      </c>
      <c r="U274" s="260" t="s">
        <v>12</v>
      </c>
      <c r="V274" s="262" t="s">
        <v>13</v>
      </c>
      <c r="W274" s="258" t="s">
        <v>14</v>
      </c>
      <c r="X274" s="68" t="s">
        <v>57</v>
      </c>
      <c r="Y274" s="260" t="s">
        <v>12</v>
      </c>
      <c r="Z274" s="262" t="s">
        <v>13</v>
      </c>
      <c r="AA274" s="258" t="s">
        <v>14</v>
      </c>
      <c r="AB274" s="68" t="s">
        <v>57</v>
      </c>
    </row>
    <row r="275" spans="2:28" ht="18" customHeight="1" thickBot="1">
      <c r="B275" s="280"/>
      <c r="C275" s="281"/>
      <c r="D275" s="282"/>
      <c r="E275" s="284"/>
      <c r="F275" s="287"/>
      <c r="G275" s="290"/>
      <c r="H275" s="293"/>
      <c r="I275" s="263"/>
      <c r="J275" s="263"/>
      <c r="K275" s="263"/>
      <c r="L275" s="274"/>
      <c r="M275" s="261"/>
      <c r="N275" s="263"/>
      <c r="O275" s="259"/>
      <c r="P275" s="25" t="s">
        <v>27</v>
      </c>
      <c r="Q275" s="261"/>
      <c r="R275" s="263"/>
      <c r="S275" s="259"/>
      <c r="T275" s="25" t="s">
        <v>27</v>
      </c>
      <c r="U275" s="261"/>
      <c r="V275" s="263"/>
      <c r="W275" s="259"/>
      <c r="X275" s="25" t="s">
        <v>27</v>
      </c>
      <c r="Y275" s="261"/>
      <c r="Z275" s="263"/>
      <c r="AA275" s="259"/>
      <c r="AB275" s="25" t="s">
        <v>27</v>
      </c>
    </row>
    <row r="276" spans="2:30" ht="18" customHeight="1">
      <c r="B276" s="280"/>
      <c r="C276" s="281"/>
      <c r="D276" s="282"/>
      <c r="E276" s="264">
        <f aca="true" t="shared" si="21" ref="E276:AB276">SUM(E24,E70,E119,E271)</f>
        <v>7</v>
      </c>
      <c r="F276" s="251">
        <f t="shared" si="21"/>
        <v>31</v>
      </c>
      <c r="G276" s="253">
        <f t="shared" si="21"/>
        <v>90</v>
      </c>
      <c r="H276" s="266">
        <f t="shared" si="21"/>
        <v>570</v>
      </c>
      <c r="I276" s="251">
        <f t="shared" si="21"/>
        <v>275</v>
      </c>
      <c r="J276" s="251">
        <f t="shared" si="21"/>
        <v>80</v>
      </c>
      <c r="K276" s="251">
        <f t="shared" si="21"/>
        <v>100</v>
      </c>
      <c r="L276" s="253">
        <f t="shared" si="21"/>
        <v>115</v>
      </c>
      <c r="M276" s="69">
        <f t="shared" si="21"/>
        <v>95</v>
      </c>
      <c r="N276" s="70">
        <f t="shared" si="21"/>
        <v>30</v>
      </c>
      <c r="O276" s="70">
        <f t="shared" si="21"/>
        <v>40</v>
      </c>
      <c r="P276" s="72">
        <f t="shared" si="21"/>
        <v>0</v>
      </c>
      <c r="Q276" s="69">
        <f t="shared" si="21"/>
        <v>65</v>
      </c>
      <c r="R276" s="70">
        <f t="shared" si="21"/>
        <v>30</v>
      </c>
      <c r="S276" s="70">
        <f t="shared" si="21"/>
        <v>30</v>
      </c>
      <c r="T276" s="71">
        <f t="shared" si="21"/>
        <v>30</v>
      </c>
      <c r="U276" s="73">
        <f t="shared" si="21"/>
        <v>90</v>
      </c>
      <c r="V276" s="70">
        <f t="shared" si="21"/>
        <v>15</v>
      </c>
      <c r="W276" s="70">
        <f t="shared" si="21"/>
        <v>20</v>
      </c>
      <c r="X276" s="72">
        <f t="shared" si="21"/>
        <v>30</v>
      </c>
      <c r="Y276" s="69">
        <f t="shared" si="21"/>
        <v>25</v>
      </c>
      <c r="Z276" s="70">
        <f t="shared" si="21"/>
        <v>5</v>
      </c>
      <c r="AA276" s="70">
        <f t="shared" si="21"/>
        <v>10</v>
      </c>
      <c r="AB276" s="71">
        <f t="shared" si="21"/>
        <v>55</v>
      </c>
      <c r="AD276" s="67" t="s">
        <v>45</v>
      </c>
    </row>
    <row r="277" spans="2:33" ht="18" customHeight="1" thickBot="1">
      <c r="B277" s="280"/>
      <c r="C277" s="281"/>
      <c r="D277" s="282"/>
      <c r="E277" s="265"/>
      <c r="F277" s="252"/>
      <c r="G277" s="254"/>
      <c r="H277" s="267"/>
      <c r="I277" s="252"/>
      <c r="J277" s="252"/>
      <c r="K277" s="252"/>
      <c r="L277" s="254"/>
      <c r="M277" s="255">
        <f>SUM(M276:P276)</f>
        <v>165</v>
      </c>
      <c r="N277" s="256"/>
      <c r="O277" s="256"/>
      <c r="P277" s="257"/>
      <c r="Q277" s="255">
        <f>SUM(Q276:T276)</f>
        <v>155</v>
      </c>
      <c r="R277" s="256"/>
      <c r="S277" s="256"/>
      <c r="T277" s="257"/>
      <c r="U277" s="255">
        <f>SUM(U276:X276)</f>
        <v>155</v>
      </c>
      <c r="V277" s="256"/>
      <c r="W277" s="256"/>
      <c r="X277" s="257"/>
      <c r="Y277" s="255">
        <f>SUM(Y276:AB276)</f>
        <v>95</v>
      </c>
      <c r="Z277" s="256"/>
      <c r="AA277" s="256"/>
      <c r="AB277" s="257"/>
      <c r="AD277" s="67">
        <f>SUM(M277:AB277)</f>
        <v>570</v>
      </c>
      <c r="AF277" s="1">
        <v>155</v>
      </c>
      <c r="AG277" s="1">
        <f>AF277/8</f>
        <v>19.375</v>
      </c>
    </row>
    <row r="278" spans="2:32" ht="18" customHeight="1">
      <c r="B278" s="280"/>
      <c r="C278" s="281"/>
      <c r="D278" s="282"/>
      <c r="E278" s="236" t="s">
        <v>22</v>
      </c>
      <c r="F278" s="237"/>
      <c r="G278" s="238"/>
      <c r="H278" s="245" t="s">
        <v>23</v>
      </c>
      <c r="I278" s="246"/>
      <c r="J278" s="246"/>
      <c r="K278" s="246"/>
      <c r="L278" s="247"/>
      <c r="M278" s="248">
        <v>1</v>
      </c>
      <c r="N278" s="249"/>
      <c r="O278" s="249"/>
      <c r="P278" s="250"/>
      <c r="Q278" s="248">
        <v>2</v>
      </c>
      <c r="R278" s="249"/>
      <c r="S278" s="249"/>
      <c r="T278" s="250"/>
      <c r="U278" s="248">
        <v>3</v>
      </c>
      <c r="V278" s="249"/>
      <c r="W278" s="249"/>
      <c r="X278" s="250"/>
      <c r="Y278" s="248">
        <v>1</v>
      </c>
      <c r="Z278" s="249"/>
      <c r="AA278" s="249"/>
      <c r="AB278" s="250"/>
      <c r="AD278" s="67">
        <f>SUM(M278:AB278)</f>
        <v>7</v>
      </c>
      <c r="AF278" s="1">
        <v>155</v>
      </c>
    </row>
    <row r="279" spans="2:32" ht="18" customHeight="1">
      <c r="B279" s="280"/>
      <c r="C279" s="281"/>
      <c r="D279" s="282"/>
      <c r="E279" s="239"/>
      <c r="F279" s="240"/>
      <c r="G279" s="241"/>
      <c r="H279" s="230" t="s">
        <v>24</v>
      </c>
      <c r="I279" s="231"/>
      <c r="J279" s="231"/>
      <c r="K279" s="231"/>
      <c r="L279" s="232"/>
      <c r="M279" s="227">
        <v>6</v>
      </c>
      <c r="N279" s="228"/>
      <c r="O279" s="228"/>
      <c r="P279" s="229"/>
      <c r="Q279" s="227">
        <v>9</v>
      </c>
      <c r="R279" s="228"/>
      <c r="S279" s="228"/>
      <c r="T279" s="229"/>
      <c r="U279" s="227">
        <v>10</v>
      </c>
      <c r="V279" s="228"/>
      <c r="W279" s="228"/>
      <c r="X279" s="229"/>
      <c r="Y279" s="227">
        <v>6</v>
      </c>
      <c r="Z279" s="228"/>
      <c r="AA279" s="228"/>
      <c r="AB279" s="229"/>
      <c r="AD279" s="67">
        <f>SUM(M279:AB279)</f>
        <v>31</v>
      </c>
      <c r="AF279" s="1">
        <v>155</v>
      </c>
    </row>
    <row r="280" spans="2:32" ht="18" customHeight="1" thickBot="1">
      <c r="B280" s="280"/>
      <c r="C280" s="281"/>
      <c r="D280" s="282"/>
      <c r="E280" s="242"/>
      <c r="F280" s="243"/>
      <c r="G280" s="244"/>
      <c r="H280" s="230" t="s">
        <v>44</v>
      </c>
      <c r="I280" s="231"/>
      <c r="J280" s="231"/>
      <c r="K280" s="231"/>
      <c r="L280" s="232"/>
      <c r="M280" s="233">
        <f>sumaECTS(M259:P270)+M128</f>
        <v>22</v>
      </c>
      <c r="N280" s="234"/>
      <c r="O280" s="234"/>
      <c r="P280" s="235"/>
      <c r="Q280" s="233">
        <f>sumaECTS(Q259:T270)+Q128</f>
        <v>23</v>
      </c>
      <c r="R280" s="234"/>
      <c r="S280" s="234"/>
      <c r="T280" s="235"/>
      <c r="U280" s="233">
        <f>sumaECTS(U259:X270)+U128</f>
        <v>23</v>
      </c>
      <c r="V280" s="234"/>
      <c r="W280" s="234"/>
      <c r="X280" s="235"/>
      <c r="Y280" s="233">
        <f>sumaECTS(Y259:AB270)+Y128</f>
        <v>22</v>
      </c>
      <c r="Z280" s="234"/>
      <c r="AA280" s="234"/>
      <c r="AB280" s="235"/>
      <c r="AD280" s="67">
        <f>SUM(M280:AB280)</f>
        <v>90</v>
      </c>
      <c r="AF280" s="1">
        <v>95</v>
      </c>
    </row>
    <row r="281" spans="2:28" ht="12.75" customHeight="1"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74"/>
      <c r="Q281" s="2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74"/>
    </row>
    <row r="282" spans="2:28" ht="18" customHeight="1">
      <c r="B282" s="75" t="s">
        <v>25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2"/>
      <c r="Q282" s="5"/>
      <c r="R282" s="11" t="s">
        <v>197</v>
      </c>
      <c r="S282" s="8"/>
      <c r="T282" s="6"/>
      <c r="U282" s="6"/>
      <c r="V282" s="6"/>
      <c r="W282" s="6"/>
      <c r="X282" s="6"/>
      <c r="Y282" s="76"/>
      <c r="AA282" s="6"/>
      <c r="AB282" s="77"/>
    </row>
    <row r="283" spans="2:28" ht="18" customHeight="1">
      <c r="B283" s="78" t="s">
        <v>16</v>
      </c>
      <c r="C283" s="11" t="s">
        <v>79</v>
      </c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2"/>
      <c r="Q283" s="5"/>
      <c r="R283" s="11"/>
      <c r="S283" s="8"/>
      <c r="T283" s="6"/>
      <c r="U283" s="6"/>
      <c r="V283" s="6"/>
      <c r="W283" s="6"/>
      <c r="X283" s="6"/>
      <c r="Y283" s="76"/>
      <c r="AA283" s="6"/>
      <c r="AB283" s="77"/>
    </row>
    <row r="284" spans="2:28" ht="18" customHeight="1">
      <c r="B284" s="78" t="s">
        <v>17</v>
      </c>
      <c r="C284" s="6" t="s">
        <v>182</v>
      </c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77"/>
      <c r="Q284" s="79"/>
      <c r="R284" s="80" t="s">
        <v>26</v>
      </c>
      <c r="S284" s="8"/>
      <c r="T284" s="81"/>
      <c r="U284" s="81"/>
      <c r="V284" s="81"/>
      <c r="W284" s="81"/>
      <c r="X284" s="81"/>
      <c r="Y284" s="81"/>
      <c r="Z284" s="81"/>
      <c r="AA284" s="81"/>
      <c r="AB284" s="82"/>
    </row>
    <row r="285" spans="2:28" ht="18" customHeight="1">
      <c r="B285" s="78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77"/>
      <c r="Q285" s="79"/>
      <c r="R285" s="11" t="s">
        <v>12</v>
      </c>
      <c r="S285" s="83" t="s">
        <v>60</v>
      </c>
      <c r="T285" s="81"/>
      <c r="U285" s="81"/>
      <c r="V285" s="81"/>
      <c r="W285" s="81"/>
      <c r="X285" s="81"/>
      <c r="Y285" s="81"/>
      <c r="Z285" s="81"/>
      <c r="AA285" s="81"/>
      <c r="AB285" s="82"/>
    </row>
    <row r="286" spans="2:28" ht="18" customHeight="1">
      <c r="B286" s="78"/>
      <c r="C286" s="6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2"/>
      <c r="Q286" s="79"/>
      <c r="R286" s="11" t="s">
        <v>13</v>
      </c>
      <c r="S286" s="83" t="s">
        <v>61</v>
      </c>
      <c r="T286" s="81"/>
      <c r="U286" s="81"/>
      <c r="V286" s="11"/>
      <c r="W286" s="81"/>
      <c r="X286" s="81"/>
      <c r="Y286" s="81"/>
      <c r="Z286" s="81"/>
      <c r="AA286" s="81"/>
      <c r="AB286" s="82"/>
    </row>
    <row r="287" spans="2:28" ht="18" customHeight="1">
      <c r="B287" s="78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2"/>
      <c r="Q287" s="79"/>
      <c r="R287" s="11" t="s">
        <v>14</v>
      </c>
      <c r="S287" s="83" t="s">
        <v>62</v>
      </c>
      <c r="T287" s="81"/>
      <c r="U287" s="81"/>
      <c r="V287" s="81"/>
      <c r="W287" s="81"/>
      <c r="X287" s="81"/>
      <c r="Y287" s="81"/>
      <c r="Z287" s="81"/>
      <c r="AA287" s="81"/>
      <c r="AB287" s="82"/>
    </row>
    <row r="288" spans="2:28" ht="18" customHeight="1">
      <c r="B288" s="78"/>
      <c r="C288" s="84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2"/>
      <c r="Q288" s="79"/>
      <c r="R288" s="11" t="s">
        <v>57</v>
      </c>
      <c r="S288" s="83" t="s">
        <v>63</v>
      </c>
      <c r="T288" s="81"/>
      <c r="U288" s="81"/>
      <c r="V288" s="81"/>
      <c r="W288" s="81"/>
      <c r="X288" s="81"/>
      <c r="Y288" s="81"/>
      <c r="Z288" s="81"/>
      <c r="AA288" s="81"/>
      <c r="AB288" s="82"/>
    </row>
    <row r="289" spans="2:28" ht="18" customHeight="1">
      <c r="B289" s="78"/>
      <c r="C289" s="85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2"/>
      <c r="Q289" s="79"/>
      <c r="R289" s="11" t="s">
        <v>27</v>
      </c>
      <c r="S289" s="83" t="s">
        <v>64</v>
      </c>
      <c r="T289" s="81"/>
      <c r="U289" s="81"/>
      <c r="V289" s="81"/>
      <c r="W289" s="11"/>
      <c r="X289" s="11"/>
      <c r="Y289" s="11"/>
      <c r="Z289" s="11"/>
      <c r="AA289" s="81"/>
      <c r="AB289" s="82"/>
    </row>
    <row r="290" spans="2:28" ht="18" customHeight="1">
      <c r="B290" s="78"/>
      <c r="C290" s="6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2"/>
      <c r="Q290" s="79"/>
      <c r="R290" s="11" t="s">
        <v>65</v>
      </c>
      <c r="S290" s="83" t="s">
        <v>66</v>
      </c>
      <c r="T290" s="81"/>
      <c r="U290" s="81"/>
      <c r="V290" s="81"/>
      <c r="W290" s="81"/>
      <c r="X290" s="81"/>
      <c r="Y290" s="81"/>
      <c r="Z290" s="81"/>
      <c r="AA290" s="81"/>
      <c r="AB290" s="82"/>
    </row>
    <row r="291" spans="2:28" ht="18" customHeight="1">
      <c r="B291" s="78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2"/>
      <c r="Q291" s="79"/>
      <c r="R291" s="86"/>
      <c r="S291" s="7" t="s">
        <v>28</v>
      </c>
      <c r="T291" s="11" t="s">
        <v>29</v>
      </c>
      <c r="U291" s="81"/>
      <c r="V291" s="81"/>
      <c r="W291" s="81"/>
      <c r="X291" s="81"/>
      <c r="Y291" s="81"/>
      <c r="Z291" s="81"/>
      <c r="AA291" s="81"/>
      <c r="AB291" s="82"/>
    </row>
    <row r="292" spans="2:28" ht="18" customHeight="1" thickBot="1">
      <c r="B292" s="87"/>
      <c r="C292" s="88"/>
      <c r="D292" s="88"/>
      <c r="E292" s="88"/>
      <c r="F292" s="89"/>
      <c r="G292" s="89"/>
      <c r="H292" s="89"/>
      <c r="I292" s="89"/>
      <c r="J292" s="89"/>
      <c r="K292" s="89"/>
      <c r="L292" s="88"/>
      <c r="M292" s="88"/>
      <c r="N292" s="88"/>
      <c r="O292" s="88"/>
      <c r="P292" s="90"/>
      <c r="Q292" s="224" t="s">
        <v>88</v>
      </c>
      <c r="R292" s="225"/>
      <c r="S292" s="225"/>
      <c r="T292" s="225"/>
      <c r="U292" s="225"/>
      <c r="V292" s="225"/>
      <c r="W292" s="225"/>
      <c r="X292" s="225"/>
      <c r="Y292" s="225"/>
      <c r="Z292" s="225"/>
      <c r="AA292" s="225"/>
      <c r="AB292" s="226"/>
    </row>
    <row r="293" spans="2:28" ht="18" customHeight="1">
      <c r="B293" s="2"/>
      <c r="C293" s="3"/>
      <c r="D293" s="4"/>
      <c r="E293" s="343" t="s">
        <v>208</v>
      </c>
      <c r="F293" s="344"/>
      <c r="G293" s="344"/>
      <c r="H293" s="344"/>
      <c r="I293" s="344"/>
      <c r="J293" s="344"/>
      <c r="K293" s="344"/>
      <c r="L293" s="344"/>
      <c r="M293" s="344"/>
      <c r="N293" s="344"/>
      <c r="O293" s="344"/>
      <c r="P293" s="344"/>
      <c r="Q293" s="344"/>
      <c r="R293" s="344"/>
      <c r="S293" s="344"/>
      <c r="T293" s="345"/>
      <c r="U293" s="349" t="s">
        <v>0</v>
      </c>
      <c r="V293" s="350"/>
      <c r="W293" s="350"/>
      <c r="X293" s="350"/>
      <c r="Y293" s="350"/>
      <c r="Z293" s="350"/>
      <c r="AA293" s="350"/>
      <c r="AB293" s="351"/>
    </row>
    <row r="294" spans="2:28" ht="18" customHeight="1">
      <c r="B294" s="352"/>
      <c r="C294" s="353"/>
      <c r="D294" s="354"/>
      <c r="E294" s="346"/>
      <c r="F294" s="347"/>
      <c r="G294" s="347"/>
      <c r="H294" s="347"/>
      <c r="I294" s="347"/>
      <c r="J294" s="347"/>
      <c r="K294" s="347"/>
      <c r="L294" s="347"/>
      <c r="M294" s="347"/>
      <c r="N294" s="347"/>
      <c r="O294" s="347"/>
      <c r="P294" s="347"/>
      <c r="Q294" s="347"/>
      <c r="R294" s="347"/>
      <c r="S294" s="347"/>
      <c r="T294" s="348"/>
      <c r="U294" s="200"/>
      <c r="V294" s="201"/>
      <c r="W294" s="201"/>
      <c r="X294" s="201"/>
      <c r="Y294" s="201"/>
      <c r="Z294" s="201"/>
      <c r="AA294" s="201"/>
      <c r="AB294" s="202"/>
    </row>
    <row r="295" spans="2:28" ht="18" customHeight="1">
      <c r="B295" s="355" t="s">
        <v>201</v>
      </c>
      <c r="C295" s="356"/>
      <c r="D295" s="357"/>
      <c r="E295" s="346"/>
      <c r="F295" s="347"/>
      <c r="G295" s="347"/>
      <c r="H295" s="347"/>
      <c r="I295" s="347"/>
      <c r="J295" s="347"/>
      <c r="K295" s="347"/>
      <c r="L295" s="347"/>
      <c r="M295" s="347"/>
      <c r="N295" s="347"/>
      <c r="O295" s="347"/>
      <c r="P295" s="347"/>
      <c r="Q295" s="347"/>
      <c r="R295" s="347"/>
      <c r="S295" s="347"/>
      <c r="T295" s="348"/>
      <c r="U295" s="200"/>
      <c r="V295" s="201"/>
      <c r="W295" s="201"/>
      <c r="X295" s="201"/>
      <c r="Y295" s="201"/>
      <c r="Z295" s="201"/>
      <c r="AA295" s="201"/>
      <c r="AB295" s="202"/>
    </row>
    <row r="296" spans="2:28" ht="18" customHeight="1">
      <c r="B296" s="218"/>
      <c r="C296" s="219"/>
      <c r="D296" s="220"/>
      <c r="E296" s="221" t="s">
        <v>202</v>
      </c>
      <c r="F296" s="23"/>
      <c r="G296" s="23"/>
      <c r="H296" s="175" t="s">
        <v>203</v>
      </c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7"/>
      <c r="U296" s="200"/>
      <c r="V296" s="201"/>
      <c r="W296" s="201"/>
      <c r="X296" s="201"/>
      <c r="Y296" s="201"/>
      <c r="Z296" s="201"/>
      <c r="AA296" s="201"/>
      <c r="AB296" s="202"/>
    </row>
    <row r="297" spans="2:28" ht="18" customHeight="1">
      <c r="B297" s="332" t="s">
        <v>204</v>
      </c>
      <c r="C297" s="333"/>
      <c r="D297" s="334"/>
      <c r="E297" s="6" t="s">
        <v>73</v>
      </c>
      <c r="F297" s="8"/>
      <c r="G297" s="8"/>
      <c r="H297" s="9" t="s">
        <v>181</v>
      </c>
      <c r="I297" s="11"/>
      <c r="J297" s="11"/>
      <c r="K297" s="10"/>
      <c r="L297" s="10"/>
      <c r="M297" s="10"/>
      <c r="N297" s="10"/>
      <c r="O297" s="10"/>
      <c r="P297" s="10"/>
      <c r="Q297" s="11"/>
      <c r="R297" s="11"/>
      <c r="S297" s="11"/>
      <c r="T297" s="12"/>
      <c r="U297" s="203"/>
      <c r="V297" s="11"/>
      <c r="W297" s="11"/>
      <c r="X297" s="11"/>
      <c r="Y297" s="11"/>
      <c r="Z297" s="11"/>
      <c r="AA297" s="11"/>
      <c r="AB297" s="12"/>
    </row>
    <row r="298" spans="2:28" ht="18" customHeight="1">
      <c r="B298" s="332" t="s">
        <v>205</v>
      </c>
      <c r="C298" s="333"/>
      <c r="D298" s="334"/>
      <c r="E298" s="6" t="s">
        <v>72</v>
      </c>
      <c r="F298" s="8"/>
      <c r="G298" s="8"/>
      <c r="H298" s="9" t="s">
        <v>154</v>
      </c>
      <c r="I298" s="11"/>
      <c r="J298" s="11"/>
      <c r="K298" s="10"/>
      <c r="L298" s="10"/>
      <c r="M298" s="10"/>
      <c r="N298" s="10"/>
      <c r="O298" s="10"/>
      <c r="P298" s="10"/>
      <c r="Q298" s="11"/>
      <c r="R298" s="11"/>
      <c r="S298" s="11"/>
      <c r="T298" s="12"/>
      <c r="U298" s="335" t="s">
        <v>2</v>
      </c>
      <c r="V298" s="336"/>
      <c r="W298" s="336"/>
      <c r="X298" s="336"/>
      <c r="Y298" s="336"/>
      <c r="Z298" s="336"/>
      <c r="AA298" s="336"/>
      <c r="AB298" s="337"/>
    </row>
    <row r="299" spans="2:28" ht="18" customHeight="1">
      <c r="B299" s="332" t="s">
        <v>206</v>
      </c>
      <c r="C299" s="333"/>
      <c r="D299" s="334"/>
      <c r="E299" s="6" t="s">
        <v>1</v>
      </c>
      <c r="F299" s="6"/>
      <c r="G299" s="6"/>
      <c r="H299" s="10" t="s">
        <v>78</v>
      </c>
      <c r="I299" s="11"/>
      <c r="J299" s="11"/>
      <c r="K299" s="10"/>
      <c r="L299" s="10"/>
      <c r="M299" s="10"/>
      <c r="N299" s="10"/>
      <c r="O299" s="10"/>
      <c r="P299" s="10"/>
      <c r="Q299" s="11"/>
      <c r="R299" s="11"/>
      <c r="S299" s="11"/>
      <c r="T299" s="12"/>
      <c r="U299" s="335" t="s">
        <v>4</v>
      </c>
      <c r="V299" s="336"/>
      <c r="W299" s="336"/>
      <c r="X299" s="336"/>
      <c r="Y299" s="336"/>
      <c r="Z299" s="336"/>
      <c r="AA299" s="336"/>
      <c r="AB299" s="337"/>
    </row>
    <row r="300" spans="2:28" ht="18" customHeight="1">
      <c r="B300" s="338"/>
      <c r="C300" s="240"/>
      <c r="D300" s="339"/>
      <c r="E300" s="17" t="s">
        <v>3</v>
      </c>
      <c r="F300" s="6"/>
      <c r="G300" s="6"/>
      <c r="H300" s="10" t="s">
        <v>131</v>
      </c>
      <c r="I300" s="11"/>
      <c r="J300" s="11"/>
      <c r="K300" s="10"/>
      <c r="L300" s="10"/>
      <c r="M300" s="10"/>
      <c r="N300" s="10"/>
      <c r="O300" s="10"/>
      <c r="P300" s="10"/>
      <c r="Q300" s="11"/>
      <c r="R300" s="11"/>
      <c r="S300" s="11"/>
      <c r="T300" s="12"/>
      <c r="U300" s="204"/>
      <c r="V300" s="194"/>
      <c r="W300" s="194"/>
      <c r="X300" s="194"/>
      <c r="Y300" s="194"/>
      <c r="Z300" s="194"/>
      <c r="AA300" s="194"/>
      <c r="AB300" s="205"/>
    </row>
    <row r="301" spans="2:28" ht="18" customHeight="1" thickBot="1">
      <c r="B301" s="19"/>
      <c r="C301" s="20"/>
      <c r="D301" s="21"/>
      <c r="E301" s="17"/>
      <c r="F301" s="6"/>
      <c r="G301" s="6"/>
      <c r="H301" s="6"/>
      <c r="I301" s="6"/>
      <c r="J301" s="22"/>
      <c r="K301" s="6"/>
      <c r="L301" s="22"/>
      <c r="M301" s="10"/>
      <c r="N301" s="10"/>
      <c r="O301" s="10"/>
      <c r="P301" s="10"/>
      <c r="Q301" s="11"/>
      <c r="R301" s="11"/>
      <c r="S301" s="11"/>
      <c r="T301" s="12"/>
      <c r="U301" s="340" t="s">
        <v>50</v>
      </c>
      <c r="V301" s="341"/>
      <c r="W301" s="341"/>
      <c r="X301" s="341"/>
      <c r="Y301" s="341"/>
      <c r="Z301" s="341"/>
      <c r="AA301" s="341"/>
      <c r="AB301" s="342"/>
    </row>
    <row r="302" spans="2:28" ht="4.5" customHeight="1" thickBot="1">
      <c r="B302" s="314"/>
      <c r="C302" s="315"/>
      <c r="D302" s="315"/>
      <c r="E302" s="315"/>
      <c r="F302" s="315"/>
      <c r="G302" s="315"/>
      <c r="H302" s="315"/>
      <c r="I302" s="315"/>
      <c r="J302" s="315"/>
      <c r="K302" s="315"/>
      <c r="L302" s="315"/>
      <c r="M302" s="315"/>
      <c r="N302" s="315"/>
      <c r="O302" s="315"/>
      <c r="P302" s="315"/>
      <c r="Q302" s="315"/>
      <c r="R302" s="315"/>
      <c r="S302" s="315"/>
      <c r="T302" s="315"/>
      <c r="U302" s="315"/>
      <c r="V302" s="315"/>
      <c r="W302" s="315"/>
      <c r="X302" s="315"/>
      <c r="Y302" s="315"/>
      <c r="Z302" s="315"/>
      <c r="AA302" s="315"/>
      <c r="AB302" s="316"/>
    </row>
    <row r="303" spans="2:28" ht="18" customHeight="1">
      <c r="B303" s="317" t="s">
        <v>51</v>
      </c>
      <c r="C303" s="320" t="s">
        <v>5</v>
      </c>
      <c r="D303" s="321"/>
      <c r="E303" s="326" t="s">
        <v>6</v>
      </c>
      <c r="F303" s="321"/>
      <c r="G303" s="327"/>
      <c r="H303" s="330" t="s">
        <v>7</v>
      </c>
      <c r="I303" s="246"/>
      <c r="J303" s="246"/>
      <c r="K303" s="246"/>
      <c r="L303" s="246"/>
      <c r="M303" s="330" t="s">
        <v>52</v>
      </c>
      <c r="N303" s="246"/>
      <c r="O303" s="246"/>
      <c r="P303" s="246"/>
      <c r="Q303" s="246"/>
      <c r="R303" s="246"/>
      <c r="S303" s="246"/>
      <c r="T303" s="246"/>
      <c r="U303" s="246"/>
      <c r="V303" s="246"/>
      <c r="W303" s="246"/>
      <c r="X303" s="246"/>
      <c r="Y303" s="246"/>
      <c r="Z303" s="246"/>
      <c r="AA303" s="246"/>
      <c r="AB303" s="247"/>
    </row>
    <row r="304" spans="2:28" ht="18" customHeight="1">
      <c r="B304" s="318"/>
      <c r="C304" s="322"/>
      <c r="D304" s="323"/>
      <c r="E304" s="328"/>
      <c r="F304" s="323"/>
      <c r="G304" s="329"/>
      <c r="H304" s="331" t="s">
        <v>8</v>
      </c>
      <c r="I304" s="272" t="s">
        <v>9</v>
      </c>
      <c r="J304" s="272"/>
      <c r="K304" s="272"/>
      <c r="L304" s="273"/>
      <c r="M304" s="309" t="s">
        <v>53</v>
      </c>
      <c r="N304" s="308"/>
      <c r="O304" s="308"/>
      <c r="P304" s="230"/>
      <c r="Q304" s="309" t="s">
        <v>54</v>
      </c>
      <c r="R304" s="308"/>
      <c r="S304" s="308"/>
      <c r="T304" s="310"/>
      <c r="U304" s="307" t="s">
        <v>55</v>
      </c>
      <c r="V304" s="308"/>
      <c r="W304" s="308"/>
      <c r="X304" s="230"/>
      <c r="Y304" s="309" t="s">
        <v>56</v>
      </c>
      <c r="Z304" s="308"/>
      <c r="AA304" s="308"/>
      <c r="AB304" s="310"/>
    </row>
    <row r="305" spans="2:28" ht="18" customHeight="1">
      <c r="B305" s="318"/>
      <c r="C305" s="322"/>
      <c r="D305" s="323"/>
      <c r="E305" s="283" t="s">
        <v>188</v>
      </c>
      <c r="F305" s="285" t="s">
        <v>24</v>
      </c>
      <c r="G305" s="288" t="s">
        <v>44</v>
      </c>
      <c r="H305" s="292"/>
      <c r="I305" s="272" t="s">
        <v>12</v>
      </c>
      <c r="J305" s="272" t="s">
        <v>13</v>
      </c>
      <c r="K305" s="272" t="s">
        <v>14</v>
      </c>
      <c r="L305" s="273" t="s">
        <v>40</v>
      </c>
      <c r="M305" s="311" t="s">
        <v>96</v>
      </c>
      <c r="N305" s="312"/>
      <c r="O305" s="312"/>
      <c r="P305" s="312"/>
      <c r="Q305" s="312"/>
      <c r="R305" s="312"/>
      <c r="S305" s="312"/>
      <c r="T305" s="312"/>
      <c r="U305" s="312"/>
      <c r="V305" s="312"/>
      <c r="W305" s="312"/>
      <c r="X305" s="312"/>
      <c r="Y305" s="312"/>
      <c r="Z305" s="312"/>
      <c r="AA305" s="312"/>
      <c r="AB305" s="313"/>
    </row>
    <row r="306" spans="2:28" ht="18" customHeight="1">
      <c r="B306" s="318"/>
      <c r="C306" s="322"/>
      <c r="D306" s="323"/>
      <c r="E306" s="283"/>
      <c r="F306" s="286"/>
      <c r="G306" s="289"/>
      <c r="H306" s="292"/>
      <c r="I306" s="272"/>
      <c r="J306" s="272"/>
      <c r="K306" s="272"/>
      <c r="L306" s="273"/>
      <c r="M306" s="260" t="s">
        <v>12</v>
      </c>
      <c r="N306" s="262" t="s">
        <v>13</v>
      </c>
      <c r="O306" s="258" t="s">
        <v>14</v>
      </c>
      <c r="P306" s="24" t="s">
        <v>57</v>
      </c>
      <c r="Q306" s="260" t="s">
        <v>12</v>
      </c>
      <c r="R306" s="262" t="s">
        <v>13</v>
      </c>
      <c r="S306" s="258" t="s">
        <v>14</v>
      </c>
      <c r="T306" s="24" t="s">
        <v>57</v>
      </c>
      <c r="U306" s="260" t="s">
        <v>12</v>
      </c>
      <c r="V306" s="262" t="s">
        <v>13</v>
      </c>
      <c r="W306" s="258" t="s">
        <v>14</v>
      </c>
      <c r="X306" s="24" t="s">
        <v>57</v>
      </c>
      <c r="Y306" s="260" t="s">
        <v>12</v>
      </c>
      <c r="Z306" s="262" t="s">
        <v>13</v>
      </c>
      <c r="AA306" s="258" t="s">
        <v>14</v>
      </c>
      <c r="AB306" s="24" t="s">
        <v>57</v>
      </c>
    </row>
    <row r="307" spans="2:28" ht="18" customHeight="1" thickBot="1">
      <c r="B307" s="319"/>
      <c r="C307" s="324"/>
      <c r="D307" s="325"/>
      <c r="E307" s="284"/>
      <c r="F307" s="287"/>
      <c r="G307" s="290"/>
      <c r="H307" s="293"/>
      <c r="I307" s="263"/>
      <c r="J307" s="263"/>
      <c r="K307" s="263"/>
      <c r="L307" s="274"/>
      <c r="M307" s="261"/>
      <c r="N307" s="263"/>
      <c r="O307" s="259"/>
      <c r="P307" s="25" t="s">
        <v>27</v>
      </c>
      <c r="Q307" s="261"/>
      <c r="R307" s="263"/>
      <c r="S307" s="259"/>
      <c r="T307" s="25" t="s">
        <v>27</v>
      </c>
      <c r="U307" s="261"/>
      <c r="V307" s="263"/>
      <c r="W307" s="259"/>
      <c r="X307" s="25" t="s">
        <v>27</v>
      </c>
      <c r="Y307" s="261"/>
      <c r="Z307" s="263"/>
      <c r="AA307" s="259"/>
      <c r="AB307" s="25" t="s">
        <v>27</v>
      </c>
    </row>
    <row r="308" spans="2:28" ht="18" customHeight="1" thickBot="1">
      <c r="B308" s="212" t="s">
        <v>192</v>
      </c>
      <c r="C308" s="294" t="s">
        <v>41</v>
      </c>
      <c r="D308" s="294"/>
      <c r="E308" s="294"/>
      <c r="F308" s="294"/>
      <c r="G308" s="294"/>
      <c r="H308" s="294"/>
      <c r="I308" s="294"/>
      <c r="J308" s="294"/>
      <c r="K308" s="294"/>
      <c r="L308" s="294"/>
      <c r="M308" s="295"/>
      <c r="N308" s="295"/>
      <c r="O308" s="295"/>
      <c r="P308" s="295"/>
      <c r="Q308" s="295"/>
      <c r="R308" s="295"/>
      <c r="S308" s="295"/>
      <c r="T308" s="295"/>
      <c r="U308" s="295"/>
      <c r="V308" s="295"/>
      <c r="W308" s="295"/>
      <c r="X308" s="295"/>
      <c r="Y308" s="295"/>
      <c r="Z308" s="295"/>
      <c r="AA308" s="295"/>
      <c r="AB308" s="296"/>
    </row>
    <row r="309" spans="2:28" ht="18" customHeight="1">
      <c r="B309" s="35" t="s">
        <v>16</v>
      </c>
      <c r="C309" s="164" t="s">
        <v>132</v>
      </c>
      <c r="D309" s="165"/>
      <c r="E309" s="131">
        <v>1</v>
      </c>
      <c r="F309" s="208"/>
      <c r="G309" s="132">
        <v>3</v>
      </c>
      <c r="H309" s="130">
        <f>SUM(I309:L309)</f>
        <v>15</v>
      </c>
      <c r="I309" s="134">
        <f aca="true" t="shared" si="22" ref="I309:L318">IF(SUM(M309+Q309+U309+Y309)=0,"",SUM(M309+Q309+U309+Y309))</f>
        <v>15</v>
      </c>
      <c r="J309" s="138">
        <f t="shared" si="22"/>
      </c>
      <c r="K309" s="138">
        <f t="shared" si="22"/>
      </c>
      <c r="L309" s="136">
        <f t="shared" si="22"/>
      </c>
      <c r="M309" s="140"/>
      <c r="N309" s="138"/>
      <c r="O309" s="138"/>
      <c r="P309" s="139"/>
      <c r="Q309" s="137">
        <v>15</v>
      </c>
      <c r="R309" s="138"/>
      <c r="S309" s="138"/>
      <c r="T309" s="139"/>
      <c r="U309" s="140"/>
      <c r="V309" s="138"/>
      <c r="W309" s="138"/>
      <c r="X309" s="139"/>
      <c r="Y309" s="140"/>
      <c r="Z309" s="138"/>
      <c r="AA309" s="138"/>
      <c r="AB309" s="139"/>
    </row>
    <row r="310" spans="2:28" ht="18" customHeight="1">
      <c r="B310" s="35" t="s">
        <v>17</v>
      </c>
      <c r="C310" s="162" t="s">
        <v>133</v>
      </c>
      <c r="D310" s="163"/>
      <c r="E310" s="92"/>
      <c r="F310" s="33">
        <v>2</v>
      </c>
      <c r="G310" s="93">
        <v>1</v>
      </c>
      <c r="H310" s="35">
        <f>SUM(I310:L310)</f>
        <v>20</v>
      </c>
      <c r="I310" s="141">
        <f t="shared" si="22"/>
        <v>15</v>
      </c>
      <c r="J310" s="142">
        <f t="shared" si="22"/>
      </c>
      <c r="K310" s="142">
        <f t="shared" si="22"/>
      </c>
      <c r="L310" s="143">
        <f t="shared" si="22"/>
        <v>5</v>
      </c>
      <c r="M310" s="40"/>
      <c r="N310" s="36"/>
      <c r="O310" s="36"/>
      <c r="P310" s="38"/>
      <c r="Q310" s="40"/>
      <c r="R310" s="36"/>
      <c r="S310" s="36"/>
      <c r="T310" s="38"/>
      <c r="U310" s="40">
        <v>15</v>
      </c>
      <c r="V310" s="36"/>
      <c r="W310" s="36"/>
      <c r="X310" s="38">
        <v>5</v>
      </c>
      <c r="Y310" s="40"/>
      <c r="Z310" s="36"/>
      <c r="AA310" s="36"/>
      <c r="AB310" s="38"/>
    </row>
    <row r="311" spans="2:28" ht="18" customHeight="1">
      <c r="B311" s="35" t="s">
        <v>18</v>
      </c>
      <c r="C311" s="162" t="s">
        <v>84</v>
      </c>
      <c r="D311" s="163"/>
      <c r="E311" s="92"/>
      <c r="F311" s="93">
        <v>3</v>
      </c>
      <c r="G311" s="93">
        <v>2</v>
      </c>
      <c r="H311" s="35">
        <f aca="true" t="shared" si="23" ref="H311:H318">SUM(I311:L311)</f>
        <v>30</v>
      </c>
      <c r="I311" s="141">
        <f t="shared" si="22"/>
        <v>10</v>
      </c>
      <c r="J311" s="142">
        <f t="shared" si="22"/>
      </c>
      <c r="K311" s="142">
        <f t="shared" si="22"/>
        <v>10</v>
      </c>
      <c r="L311" s="143">
        <f t="shared" si="22"/>
        <v>10</v>
      </c>
      <c r="M311" s="40"/>
      <c r="N311" s="36"/>
      <c r="O311" s="36"/>
      <c r="P311" s="38"/>
      <c r="Q311" s="40"/>
      <c r="R311" s="36"/>
      <c r="S311" s="36"/>
      <c r="T311" s="38"/>
      <c r="U311" s="40">
        <v>10</v>
      </c>
      <c r="V311" s="36"/>
      <c r="W311" s="36">
        <v>10</v>
      </c>
      <c r="X311" s="38">
        <v>10</v>
      </c>
      <c r="Y311" s="40"/>
      <c r="Z311" s="36"/>
      <c r="AA311" s="36"/>
      <c r="AB311" s="38"/>
    </row>
    <row r="312" spans="2:28" ht="18" customHeight="1">
      <c r="B312" s="35" t="s">
        <v>19</v>
      </c>
      <c r="C312" s="162" t="s">
        <v>134</v>
      </c>
      <c r="D312" s="163"/>
      <c r="E312" s="92">
        <v>1</v>
      </c>
      <c r="F312" s="93">
        <v>1</v>
      </c>
      <c r="G312" s="93">
        <v>5</v>
      </c>
      <c r="H312" s="35">
        <f t="shared" si="23"/>
        <v>30</v>
      </c>
      <c r="I312" s="141">
        <f t="shared" si="22"/>
        <v>20</v>
      </c>
      <c r="J312" s="142">
        <f t="shared" si="22"/>
      </c>
      <c r="K312" s="142">
        <f t="shared" si="22"/>
      </c>
      <c r="L312" s="143">
        <f t="shared" si="22"/>
        <v>10</v>
      </c>
      <c r="M312" s="40"/>
      <c r="N312" s="36"/>
      <c r="O312" s="36"/>
      <c r="P312" s="38"/>
      <c r="Q312" s="145">
        <v>20</v>
      </c>
      <c r="R312" s="36"/>
      <c r="S312" s="36"/>
      <c r="T312" s="38">
        <v>10</v>
      </c>
      <c r="U312" s="40"/>
      <c r="V312" s="36"/>
      <c r="W312" s="36"/>
      <c r="X312" s="38"/>
      <c r="Y312" s="40"/>
      <c r="Z312" s="36"/>
      <c r="AA312" s="36"/>
      <c r="AB312" s="38"/>
    </row>
    <row r="313" spans="2:28" ht="18" customHeight="1">
      <c r="B313" s="35" t="s">
        <v>20</v>
      </c>
      <c r="C313" s="162" t="s">
        <v>135</v>
      </c>
      <c r="D313" s="163"/>
      <c r="E313" s="92">
        <v>1</v>
      </c>
      <c r="F313" s="93"/>
      <c r="G313" s="93">
        <v>3</v>
      </c>
      <c r="H313" s="35">
        <f t="shared" si="23"/>
        <v>25</v>
      </c>
      <c r="I313" s="141">
        <f t="shared" si="22"/>
        <v>25</v>
      </c>
      <c r="J313" s="142">
        <f t="shared" si="22"/>
      </c>
      <c r="K313" s="142">
        <f t="shared" si="22"/>
      </c>
      <c r="L313" s="143">
        <f t="shared" si="22"/>
      </c>
      <c r="M313" s="40"/>
      <c r="N313" s="36"/>
      <c r="O313" s="36"/>
      <c r="P313" s="38"/>
      <c r="Q313" s="40"/>
      <c r="R313" s="36"/>
      <c r="S313" s="36"/>
      <c r="T313" s="38"/>
      <c r="U313" s="145">
        <v>25</v>
      </c>
      <c r="V313" s="36"/>
      <c r="W313" s="36"/>
      <c r="X313" s="38"/>
      <c r="Y313" s="40"/>
      <c r="Z313" s="36"/>
      <c r="AA313" s="36"/>
      <c r="AB313" s="38"/>
    </row>
    <row r="314" spans="2:28" ht="18" customHeight="1">
      <c r="B314" s="35" t="s">
        <v>32</v>
      </c>
      <c r="C314" s="223" t="s">
        <v>136</v>
      </c>
      <c r="D314" s="163"/>
      <c r="E314" s="92">
        <v>1</v>
      </c>
      <c r="F314" s="93">
        <v>2</v>
      </c>
      <c r="G314" s="93">
        <v>3</v>
      </c>
      <c r="H314" s="35">
        <f t="shared" si="23"/>
        <v>40</v>
      </c>
      <c r="I314" s="141">
        <f t="shared" si="22"/>
        <v>20</v>
      </c>
      <c r="J314" s="142">
        <f t="shared" si="22"/>
      </c>
      <c r="K314" s="142">
        <f t="shared" si="22"/>
        <v>10</v>
      </c>
      <c r="L314" s="143">
        <f t="shared" si="22"/>
        <v>10</v>
      </c>
      <c r="M314" s="40"/>
      <c r="N314" s="36"/>
      <c r="O314" s="36"/>
      <c r="P314" s="38"/>
      <c r="Q314" s="40"/>
      <c r="R314" s="36"/>
      <c r="S314" s="36"/>
      <c r="T314" s="38"/>
      <c r="U314" s="145">
        <v>20</v>
      </c>
      <c r="V314" s="36"/>
      <c r="W314" s="36">
        <v>10</v>
      </c>
      <c r="X314" s="38">
        <v>10</v>
      </c>
      <c r="Y314" s="40"/>
      <c r="Z314" s="36"/>
      <c r="AA314" s="36"/>
      <c r="AB314" s="38"/>
    </row>
    <row r="315" spans="2:28" ht="18" customHeight="1">
      <c r="B315" s="35" t="s">
        <v>33</v>
      </c>
      <c r="C315" s="223" t="s">
        <v>137</v>
      </c>
      <c r="D315" s="163"/>
      <c r="E315" s="92">
        <v>1</v>
      </c>
      <c r="F315" s="93">
        <v>2</v>
      </c>
      <c r="G315" s="93">
        <v>3</v>
      </c>
      <c r="H315" s="35">
        <f t="shared" si="23"/>
        <v>30</v>
      </c>
      <c r="I315" s="141">
        <f t="shared" si="22"/>
        <v>20</v>
      </c>
      <c r="J315" s="142">
        <f t="shared" si="22"/>
        <v>5</v>
      </c>
      <c r="K315" s="142">
        <f t="shared" si="22"/>
        <v>5</v>
      </c>
      <c r="L315" s="143">
        <f t="shared" si="22"/>
      </c>
      <c r="M315" s="40"/>
      <c r="N315" s="36"/>
      <c r="O315" s="36"/>
      <c r="P315" s="38"/>
      <c r="Q315" s="40"/>
      <c r="R315" s="36"/>
      <c r="S315" s="36"/>
      <c r="T315" s="38"/>
      <c r="U315" s="145">
        <v>20</v>
      </c>
      <c r="V315" s="36">
        <v>5</v>
      </c>
      <c r="W315" s="36">
        <v>5</v>
      </c>
      <c r="X315" s="38"/>
      <c r="Y315" s="40"/>
      <c r="Z315" s="36"/>
      <c r="AA315" s="36"/>
      <c r="AB315" s="38"/>
    </row>
    <row r="316" spans="2:28" ht="18" customHeight="1">
      <c r="B316" s="35" t="s">
        <v>34</v>
      </c>
      <c r="C316" s="223" t="s">
        <v>138</v>
      </c>
      <c r="D316" s="163"/>
      <c r="E316" s="154"/>
      <c r="F316" s="93">
        <v>3</v>
      </c>
      <c r="G316" s="93">
        <v>4</v>
      </c>
      <c r="H316" s="35">
        <f t="shared" si="23"/>
        <v>30</v>
      </c>
      <c r="I316" s="141">
        <f t="shared" si="22"/>
        <v>20</v>
      </c>
      <c r="J316" s="142">
        <f t="shared" si="22"/>
      </c>
      <c r="K316" s="142">
        <f t="shared" si="22"/>
        <v>5</v>
      </c>
      <c r="L316" s="143">
        <f t="shared" si="22"/>
        <v>5</v>
      </c>
      <c r="M316" s="40"/>
      <c r="N316" s="36"/>
      <c r="O316" s="36"/>
      <c r="P316" s="38"/>
      <c r="Q316" s="40"/>
      <c r="R316" s="36"/>
      <c r="S316" s="36"/>
      <c r="T316" s="38"/>
      <c r="U316" s="40"/>
      <c r="V316" s="36"/>
      <c r="W316" s="36"/>
      <c r="X316" s="38"/>
      <c r="Y316" s="40">
        <v>20</v>
      </c>
      <c r="Z316" s="36"/>
      <c r="AA316" s="36">
        <v>5</v>
      </c>
      <c r="AB316" s="38">
        <v>5</v>
      </c>
    </row>
    <row r="317" spans="2:28" ht="18" customHeight="1">
      <c r="B317" s="35" t="s">
        <v>35</v>
      </c>
      <c r="C317" s="162" t="s">
        <v>139</v>
      </c>
      <c r="D317" s="163"/>
      <c r="E317" s="154"/>
      <c r="F317" s="93">
        <v>2</v>
      </c>
      <c r="G317" s="93">
        <v>3</v>
      </c>
      <c r="H317" s="35">
        <f t="shared" si="23"/>
        <v>20</v>
      </c>
      <c r="I317" s="141">
        <f t="shared" si="22"/>
        <v>10</v>
      </c>
      <c r="J317" s="142">
        <f t="shared" si="22"/>
      </c>
      <c r="K317" s="142">
        <f t="shared" si="22"/>
      </c>
      <c r="L317" s="143">
        <f t="shared" si="22"/>
        <v>10</v>
      </c>
      <c r="M317" s="40"/>
      <c r="N317" s="36"/>
      <c r="O317" s="36"/>
      <c r="P317" s="38"/>
      <c r="Q317" s="40"/>
      <c r="R317" s="36"/>
      <c r="S317" s="36"/>
      <c r="T317" s="38"/>
      <c r="U317" s="40"/>
      <c r="V317" s="36"/>
      <c r="W317" s="36"/>
      <c r="X317" s="38"/>
      <c r="Y317" s="40">
        <v>10</v>
      </c>
      <c r="Z317" s="36"/>
      <c r="AA317" s="36"/>
      <c r="AB317" s="38">
        <v>10</v>
      </c>
    </row>
    <row r="318" spans="2:28" ht="18" customHeight="1">
      <c r="B318" s="35" t="s">
        <v>36</v>
      </c>
      <c r="C318" s="162" t="s">
        <v>140</v>
      </c>
      <c r="D318" s="163"/>
      <c r="E318" s="92">
        <v>1</v>
      </c>
      <c r="F318" s="93">
        <v>1</v>
      </c>
      <c r="G318" s="93">
        <v>4</v>
      </c>
      <c r="H318" s="35">
        <f t="shared" si="23"/>
        <v>25</v>
      </c>
      <c r="I318" s="141">
        <f t="shared" si="22"/>
        <v>15</v>
      </c>
      <c r="J318" s="146">
        <f t="shared" si="22"/>
      </c>
      <c r="K318" s="146">
        <f t="shared" si="22"/>
      </c>
      <c r="L318" s="155">
        <f t="shared" si="22"/>
        <v>10</v>
      </c>
      <c r="M318" s="100"/>
      <c r="N318" s="101"/>
      <c r="O318" s="101"/>
      <c r="P318" s="102"/>
      <c r="Q318" s="100"/>
      <c r="R318" s="101"/>
      <c r="S318" s="101"/>
      <c r="T318" s="102"/>
      <c r="U318" s="100"/>
      <c r="V318" s="101"/>
      <c r="W318" s="101"/>
      <c r="X318" s="102"/>
      <c r="Y318" s="148">
        <v>15</v>
      </c>
      <c r="Z318" s="101"/>
      <c r="AA318" s="101"/>
      <c r="AB318" s="102">
        <v>10</v>
      </c>
    </row>
    <row r="319" spans="2:28" ht="18" customHeight="1">
      <c r="B319" s="35" t="s">
        <v>83</v>
      </c>
      <c r="C319" s="162" t="s">
        <v>87</v>
      </c>
      <c r="D319" s="163"/>
      <c r="E319" s="92"/>
      <c r="F319" s="93">
        <v>2</v>
      </c>
      <c r="G319" s="94">
        <v>2</v>
      </c>
      <c r="H319" s="35">
        <f>SUM(I319:L319)</f>
        <v>30</v>
      </c>
      <c r="I319" s="141">
        <f>IF(SUM(M319+Q319+U319+Y319)=0,"",SUM(M319+Q319+U319+Y319))</f>
      </c>
      <c r="J319" s="142">
        <f>IF(SUM(N319+R319+V319+Z319)=0,"",SUM(N319+R319+V319+Z319))</f>
      </c>
      <c r="K319" s="142">
        <f>IF(SUM(O319+S319+W319+AA319)=0,"",SUM(O319+S319+W319+AA319))</f>
      </c>
      <c r="L319" s="143">
        <f>IF(SUM(P319+T319+X319+AB319)=0,"",SUM(P319+T319+X319+AB319))</f>
        <v>30</v>
      </c>
      <c r="M319" s="35"/>
      <c r="N319" s="36"/>
      <c r="O319" s="36"/>
      <c r="P319" s="38"/>
      <c r="Q319" s="40"/>
      <c r="R319" s="36"/>
      <c r="S319" s="36"/>
      <c r="T319" s="38"/>
      <c r="U319" s="40"/>
      <c r="V319" s="36"/>
      <c r="W319" s="36"/>
      <c r="X319" s="38">
        <v>10</v>
      </c>
      <c r="Y319" s="40"/>
      <c r="Z319" s="36"/>
      <c r="AA319" s="36"/>
      <c r="AB319" s="38">
        <v>20</v>
      </c>
    </row>
    <row r="320" spans="2:28" ht="18" customHeight="1">
      <c r="B320" s="35"/>
      <c r="C320" s="105"/>
      <c r="D320" s="156"/>
      <c r="E320" s="154"/>
      <c r="F320" s="93"/>
      <c r="G320" s="94"/>
      <c r="H320" s="35"/>
      <c r="I320" s="141"/>
      <c r="J320" s="146"/>
      <c r="K320" s="146"/>
      <c r="L320" s="147"/>
      <c r="M320" s="109"/>
      <c r="N320" s="157"/>
      <c r="O320" s="157"/>
      <c r="P320" s="158"/>
      <c r="Q320" s="103"/>
      <c r="R320" s="159"/>
      <c r="S320" s="159"/>
      <c r="T320" s="158"/>
      <c r="U320" s="109"/>
      <c r="V320" s="157"/>
      <c r="W320" s="157"/>
      <c r="X320" s="160"/>
      <c r="Y320" s="109"/>
      <c r="Z320" s="157"/>
      <c r="AA320" s="157"/>
      <c r="AB320" s="158"/>
    </row>
    <row r="321" spans="2:28" ht="18" customHeight="1" thickBot="1">
      <c r="B321" s="42"/>
      <c r="C321" s="166"/>
      <c r="D321" s="167"/>
      <c r="E321" s="30"/>
      <c r="F321" s="31"/>
      <c r="G321" s="31"/>
      <c r="H321" s="35"/>
      <c r="I321" s="33"/>
      <c r="J321" s="33"/>
      <c r="K321" s="33"/>
      <c r="L321" s="34"/>
      <c r="M321" s="43"/>
      <c r="N321" s="44"/>
      <c r="O321" s="45"/>
      <c r="P321" s="46"/>
      <c r="Q321" s="47"/>
      <c r="R321" s="48"/>
      <c r="S321" s="44"/>
      <c r="T321" s="46"/>
      <c r="U321" s="49"/>
      <c r="V321" s="44"/>
      <c r="W321" s="44"/>
      <c r="X321" s="46"/>
      <c r="Y321" s="49"/>
      <c r="Z321" s="44"/>
      <c r="AA321" s="44"/>
      <c r="AB321" s="46"/>
    </row>
    <row r="322" spans="2:28" ht="18" customHeight="1" thickTop="1">
      <c r="B322" s="50"/>
      <c r="C322" s="297" t="s">
        <v>21</v>
      </c>
      <c r="D322" s="298"/>
      <c r="E322" s="301">
        <f aca="true" t="shared" si="24" ref="E322:AB322">SUM(E309:E321)</f>
        <v>6</v>
      </c>
      <c r="F322" s="303">
        <f>SUM(F309:F321)</f>
        <v>18</v>
      </c>
      <c r="G322" s="275">
        <f t="shared" si="24"/>
        <v>33</v>
      </c>
      <c r="H322" s="305">
        <f t="shared" si="24"/>
        <v>295</v>
      </c>
      <c r="I322" s="303">
        <f t="shared" si="24"/>
        <v>170</v>
      </c>
      <c r="J322" s="303">
        <f t="shared" si="24"/>
        <v>5</v>
      </c>
      <c r="K322" s="303">
        <f t="shared" si="24"/>
        <v>30</v>
      </c>
      <c r="L322" s="275">
        <f t="shared" si="24"/>
        <v>90</v>
      </c>
      <c r="M322" s="122">
        <f t="shared" si="24"/>
        <v>0</v>
      </c>
      <c r="N322" s="123">
        <f t="shared" si="24"/>
        <v>0</v>
      </c>
      <c r="O322" s="123">
        <f t="shared" si="24"/>
        <v>0</v>
      </c>
      <c r="P322" s="124">
        <f t="shared" si="24"/>
        <v>0</v>
      </c>
      <c r="Q322" s="122">
        <f t="shared" si="24"/>
        <v>35</v>
      </c>
      <c r="R322" s="123">
        <f t="shared" si="24"/>
        <v>0</v>
      </c>
      <c r="S322" s="123">
        <f t="shared" si="24"/>
        <v>0</v>
      </c>
      <c r="T322" s="125">
        <f t="shared" si="24"/>
        <v>10</v>
      </c>
      <c r="U322" s="126">
        <f t="shared" si="24"/>
        <v>90</v>
      </c>
      <c r="V322" s="123">
        <f t="shared" si="24"/>
        <v>5</v>
      </c>
      <c r="W322" s="123">
        <f t="shared" si="24"/>
        <v>25</v>
      </c>
      <c r="X322" s="124">
        <f t="shared" si="24"/>
        <v>35</v>
      </c>
      <c r="Y322" s="122">
        <f t="shared" si="24"/>
        <v>45</v>
      </c>
      <c r="Z322" s="123">
        <f t="shared" si="24"/>
        <v>0</v>
      </c>
      <c r="AA322" s="123">
        <f t="shared" si="24"/>
        <v>5</v>
      </c>
      <c r="AB322" s="125">
        <f t="shared" si="24"/>
        <v>45</v>
      </c>
    </row>
    <row r="323" spans="2:30" ht="18" customHeight="1" thickBot="1">
      <c r="B323" s="61"/>
      <c r="C323" s="299"/>
      <c r="D323" s="300"/>
      <c r="E323" s="302"/>
      <c r="F323" s="304"/>
      <c r="G323" s="276"/>
      <c r="H323" s="306"/>
      <c r="I323" s="304"/>
      <c r="J323" s="304"/>
      <c r="K323" s="304"/>
      <c r="L323" s="276"/>
      <c r="M323" s="277">
        <f>SUM(M322:P322)</f>
        <v>0</v>
      </c>
      <c r="N323" s="278"/>
      <c r="O323" s="278"/>
      <c r="P323" s="279"/>
      <c r="Q323" s="277">
        <f>SUM(Q322:T322)</f>
        <v>45</v>
      </c>
      <c r="R323" s="278"/>
      <c r="S323" s="278"/>
      <c r="T323" s="279"/>
      <c r="U323" s="277">
        <f>SUM(U322:X322)</f>
        <v>155</v>
      </c>
      <c r="V323" s="278"/>
      <c r="W323" s="278"/>
      <c r="X323" s="279"/>
      <c r="Y323" s="277">
        <f>SUM(Y322:AB322)</f>
        <v>95</v>
      </c>
      <c r="Z323" s="278"/>
      <c r="AA323" s="278"/>
      <c r="AB323" s="279"/>
      <c r="AD323" s="67">
        <f>SUM(M323:AB323)</f>
        <v>295</v>
      </c>
    </row>
    <row r="324" spans="2:28" ht="18" customHeight="1">
      <c r="B324" s="280" t="s">
        <v>186</v>
      </c>
      <c r="C324" s="281"/>
      <c r="D324" s="282"/>
      <c r="E324" s="283" t="s">
        <v>188</v>
      </c>
      <c r="F324" s="285" t="s">
        <v>24</v>
      </c>
      <c r="G324" s="288" t="s">
        <v>44</v>
      </c>
      <c r="H324" s="291" t="s">
        <v>8</v>
      </c>
      <c r="I324" s="272" t="s">
        <v>12</v>
      </c>
      <c r="J324" s="272" t="s">
        <v>13</v>
      </c>
      <c r="K324" s="272" t="s">
        <v>14</v>
      </c>
      <c r="L324" s="273" t="s">
        <v>40</v>
      </c>
      <c r="M324" s="270" t="s">
        <v>53</v>
      </c>
      <c r="N324" s="269"/>
      <c r="O324" s="269"/>
      <c r="P324" s="245"/>
      <c r="Q324" s="270" t="s">
        <v>54</v>
      </c>
      <c r="R324" s="269"/>
      <c r="S324" s="269"/>
      <c r="T324" s="271"/>
      <c r="U324" s="268" t="s">
        <v>55</v>
      </c>
      <c r="V324" s="269"/>
      <c r="W324" s="269"/>
      <c r="X324" s="245"/>
      <c r="Y324" s="270" t="s">
        <v>56</v>
      </c>
      <c r="Z324" s="269"/>
      <c r="AA324" s="269"/>
      <c r="AB324" s="271"/>
    </row>
    <row r="325" spans="2:28" ht="18" customHeight="1">
      <c r="B325" s="280"/>
      <c r="C325" s="281"/>
      <c r="D325" s="282"/>
      <c r="E325" s="283"/>
      <c r="F325" s="286"/>
      <c r="G325" s="289"/>
      <c r="H325" s="292"/>
      <c r="I325" s="272"/>
      <c r="J325" s="272"/>
      <c r="K325" s="272"/>
      <c r="L325" s="273"/>
      <c r="M325" s="260" t="s">
        <v>12</v>
      </c>
      <c r="N325" s="262" t="s">
        <v>13</v>
      </c>
      <c r="O325" s="258" t="s">
        <v>14</v>
      </c>
      <c r="P325" s="68" t="s">
        <v>57</v>
      </c>
      <c r="Q325" s="260" t="s">
        <v>12</v>
      </c>
      <c r="R325" s="262" t="s">
        <v>13</v>
      </c>
      <c r="S325" s="258" t="s">
        <v>14</v>
      </c>
      <c r="T325" s="68" t="s">
        <v>57</v>
      </c>
      <c r="U325" s="260" t="s">
        <v>12</v>
      </c>
      <c r="V325" s="262" t="s">
        <v>13</v>
      </c>
      <c r="W325" s="258" t="s">
        <v>14</v>
      </c>
      <c r="X325" s="68" t="s">
        <v>57</v>
      </c>
      <c r="Y325" s="260" t="s">
        <v>12</v>
      </c>
      <c r="Z325" s="262" t="s">
        <v>13</v>
      </c>
      <c r="AA325" s="258" t="s">
        <v>14</v>
      </c>
      <c r="AB325" s="68" t="s">
        <v>57</v>
      </c>
    </row>
    <row r="326" spans="2:28" ht="18" customHeight="1" thickBot="1">
      <c r="B326" s="280"/>
      <c r="C326" s="281"/>
      <c r="D326" s="282"/>
      <c r="E326" s="284"/>
      <c r="F326" s="287"/>
      <c r="G326" s="290"/>
      <c r="H326" s="293"/>
      <c r="I326" s="263"/>
      <c r="J326" s="263"/>
      <c r="K326" s="263"/>
      <c r="L326" s="274"/>
      <c r="M326" s="261"/>
      <c r="N326" s="263"/>
      <c r="O326" s="259"/>
      <c r="P326" s="25" t="s">
        <v>27</v>
      </c>
      <c r="Q326" s="261"/>
      <c r="R326" s="263"/>
      <c r="S326" s="259"/>
      <c r="T326" s="25" t="s">
        <v>27</v>
      </c>
      <c r="U326" s="261"/>
      <c r="V326" s="263"/>
      <c r="W326" s="259"/>
      <c r="X326" s="25" t="s">
        <v>27</v>
      </c>
      <c r="Y326" s="261"/>
      <c r="Z326" s="263"/>
      <c r="AA326" s="259"/>
      <c r="AB326" s="25" t="s">
        <v>27</v>
      </c>
    </row>
    <row r="327" spans="2:30" ht="18" customHeight="1">
      <c r="B327" s="280"/>
      <c r="C327" s="281"/>
      <c r="D327" s="282"/>
      <c r="E327" s="264">
        <f aca="true" t="shared" si="25" ref="E327:AB327">SUM(E24,E70,E119,E322)</f>
        <v>7</v>
      </c>
      <c r="F327" s="251">
        <f t="shared" si="25"/>
        <v>31</v>
      </c>
      <c r="G327" s="253">
        <f t="shared" si="25"/>
        <v>90</v>
      </c>
      <c r="H327" s="266">
        <f t="shared" si="25"/>
        <v>570</v>
      </c>
      <c r="I327" s="251">
        <f t="shared" si="25"/>
        <v>305</v>
      </c>
      <c r="J327" s="251">
        <f t="shared" si="25"/>
        <v>45</v>
      </c>
      <c r="K327" s="251">
        <f t="shared" si="25"/>
        <v>100</v>
      </c>
      <c r="L327" s="253">
        <f t="shared" si="25"/>
        <v>120</v>
      </c>
      <c r="M327" s="69">
        <f t="shared" si="25"/>
        <v>95</v>
      </c>
      <c r="N327" s="70">
        <f t="shared" si="25"/>
        <v>30</v>
      </c>
      <c r="O327" s="70">
        <f t="shared" si="25"/>
        <v>40</v>
      </c>
      <c r="P327" s="72">
        <f t="shared" si="25"/>
        <v>0</v>
      </c>
      <c r="Q327" s="69">
        <f t="shared" si="25"/>
        <v>75</v>
      </c>
      <c r="R327" s="70">
        <f t="shared" si="25"/>
        <v>10</v>
      </c>
      <c r="S327" s="70">
        <f t="shared" si="25"/>
        <v>30</v>
      </c>
      <c r="T327" s="71">
        <f t="shared" si="25"/>
        <v>40</v>
      </c>
      <c r="U327" s="73">
        <f t="shared" si="25"/>
        <v>90</v>
      </c>
      <c r="V327" s="70">
        <f t="shared" si="25"/>
        <v>5</v>
      </c>
      <c r="W327" s="70">
        <f t="shared" si="25"/>
        <v>25</v>
      </c>
      <c r="X327" s="72">
        <f t="shared" si="25"/>
        <v>35</v>
      </c>
      <c r="Y327" s="69">
        <f t="shared" si="25"/>
        <v>45</v>
      </c>
      <c r="Z327" s="70">
        <f t="shared" si="25"/>
        <v>0</v>
      </c>
      <c r="AA327" s="70">
        <f t="shared" si="25"/>
        <v>5</v>
      </c>
      <c r="AB327" s="71">
        <f t="shared" si="25"/>
        <v>45</v>
      </c>
      <c r="AD327" s="67" t="s">
        <v>45</v>
      </c>
    </row>
    <row r="328" spans="2:30" ht="18" customHeight="1" thickBot="1">
      <c r="B328" s="280"/>
      <c r="C328" s="281"/>
      <c r="D328" s="282"/>
      <c r="E328" s="265"/>
      <c r="F328" s="252"/>
      <c r="G328" s="254"/>
      <c r="H328" s="267"/>
      <c r="I328" s="252"/>
      <c r="J328" s="252"/>
      <c r="K328" s="252"/>
      <c r="L328" s="254"/>
      <c r="M328" s="255">
        <f>SUM(M327:P327)</f>
        <v>165</v>
      </c>
      <c r="N328" s="256"/>
      <c r="O328" s="256"/>
      <c r="P328" s="257"/>
      <c r="Q328" s="255">
        <f>SUM(Q327:T327)</f>
        <v>155</v>
      </c>
      <c r="R328" s="256"/>
      <c r="S328" s="256"/>
      <c r="T328" s="257"/>
      <c r="U328" s="255">
        <f>SUM(U327:X327)</f>
        <v>155</v>
      </c>
      <c r="V328" s="256"/>
      <c r="W328" s="256"/>
      <c r="X328" s="257"/>
      <c r="Y328" s="255">
        <f>SUM(Y327:AB327)</f>
        <v>95</v>
      </c>
      <c r="Z328" s="256"/>
      <c r="AA328" s="256"/>
      <c r="AB328" s="257"/>
      <c r="AD328" s="67">
        <f>SUM(M328:AB328)</f>
        <v>570</v>
      </c>
    </row>
    <row r="329" spans="2:30" ht="18" customHeight="1">
      <c r="B329" s="280"/>
      <c r="C329" s="281"/>
      <c r="D329" s="282"/>
      <c r="E329" s="236" t="s">
        <v>22</v>
      </c>
      <c r="F329" s="237"/>
      <c r="G329" s="238"/>
      <c r="H329" s="245" t="s">
        <v>23</v>
      </c>
      <c r="I329" s="246"/>
      <c r="J329" s="246"/>
      <c r="K329" s="246"/>
      <c r="L329" s="247"/>
      <c r="M329" s="248">
        <v>1</v>
      </c>
      <c r="N329" s="249"/>
      <c r="O329" s="249"/>
      <c r="P329" s="250"/>
      <c r="Q329" s="248">
        <v>2</v>
      </c>
      <c r="R329" s="249"/>
      <c r="S329" s="249"/>
      <c r="T329" s="250"/>
      <c r="U329" s="248">
        <v>3</v>
      </c>
      <c r="V329" s="249"/>
      <c r="W329" s="249"/>
      <c r="X329" s="250"/>
      <c r="Y329" s="248">
        <v>1</v>
      </c>
      <c r="Z329" s="249"/>
      <c r="AA329" s="249"/>
      <c r="AB329" s="250"/>
      <c r="AD329" s="67">
        <f>SUM(M329:AB329)</f>
        <v>7</v>
      </c>
    </row>
    <row r="330" spans="2:30" ht="18" customHeight="1">
      <c r="B330" s="280"/>
      <c r="C330" s="281"/>
      <c r="D330" s="282"/>
      <c r="E330" s="239"/>
      <c r="F330" s="240"/>
      <c r="G330" s="241"/>
      <c r="H330" s="230" t="s">
        <v>24</v>
      </c>
      <c r="I330" s="231"/>
      <c r="J330" s="231"/>
      <c r="K330" s="231"/>
      <c r="L330" s="232"/>
      <c r="M330" s="227">
        <v>6</v>
      </c>
      <c r="N330" s="228"/>
      <c r="O330" s="228"/>
      <c r="P330" s="229"/>
      <c r="Q330" s="227">
        <v>8</v>
      </c>
      <c r="R330" s="228"/>
      <c r="S330" s="228"/>
      <c r="T330" s="229"/>
      <c r="U330" s="227">
        <v>10</v>
      </c>
      <c r="V330" s="228"/>
      <c r="W330" s="228"/>
      <c r="X330" s="229"/>
      <c r="Y330" s="227">
        <v>7</v>
      </c>
      <c r="Z330" s="228"/>
      <c r="AA330" s="228"/>
      <c r="AB330" s="229"/>
      <c r="AD330" s="67">
        <f>SUM(M330:AB330)</f>
        <v>31</v>
      </c>
    </row>
    <row r="331" spans="2:30" ht="18" customHeight="1" thickBot="1">
      <c r="B331" s="280"/>
      <c r="C331" s="281"/>
      <c r="D331" s="282"/>
      <c r="E331" s="242"/>
      <c r="F331" s="243"/>
      <c r="G331" s="244"/>
      <c r="H331" s="230" t="s">
        <v>44</v>
      </c>
      <c r="I331" s="231"/>
      <c r="J331" s="231"/>
      <c r="K331" s="231"/>
      <c r="L331" s="232"/>
      <c r="M331" s="233">
        <f>sumaECTS(M309:P321)+M128</f>
        <v>22</v>
      </c>
      <c r="N331" s="234"/>
      <c r="O331" s="234"/>
      <c r="P331" s="235"/>
      <c r="Q331" s="233">
        <v>23</v>
      </c>
      <c r="R331" s="234"/>
      <c r="S331" s="234"/>
      <c r="T331" s="235"/>
      <c r="U331" s="233">
        <v>23</v>
      </c>
      <c r="V331" s="234"/>
      <c r="W331" s="234"/>
      <c r="X331" s="235"/>
      <c r="Y331" s="233">
        <v>22</v>
      </c>
      <c r="Z331" s="234"/>
      <c r="AA331" s="234"/>
      <c r="AB331" s="235"/>
      <c r="AD331" s="67">
        <f>SUM(M331:AB331)</f>
        <v>90</v>
      </c>
    </row>
    <row r="332" spans="2:28" ht="12.75" customHeight="1"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74"/>
      <c r="Q332" s="2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74"/>
    </row>
    <row r="333" spans="2:28" ht="18" customHeight="1">
      <c r="B333" s="75" t="s">
        <v>25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2"/>
      <c r="Q333" s="5"/>
      <c r="R333" s="11" t="s">
        <v>197</v>
      </c>
      <c r="S333" s="8"/>
      <c r="T333" s="6"/>
      <c r="U333" s="6"/>
      <c r="V333" s="6"/>
      <c r="W333" s="6"/>
      <c r="X333" s="6"/>
      <c r="Y333" s="76"/>
      <c r="AA333" s="6"/>
      <c r="AB333" s="77"/>
    </row>
    <row r="334" spans="2:28" ht="18" customHeight="1">
      <c r="B334" s="78" t="s">
        <v>16</v>
      </c>
      <c r="C334" s="11" t="s">
        <v>79</v>
      </c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2"/>
      <c r="Q334" s="5"/>
      <c r="R334" s="11"/>
      <c r="S334" s="8"/>
      <c r="T334" s="6"/>
      <c r="U334" s="6"/>
      <c r="V334" s="6"/>
      <c r="W334" s="6"/>
      <c r="X334" s="6"/>
      <c r="Y334" s="76"/>
      <c r="AA334" s="6"/>
      <c r="AB334" s="77"/>
    </row>
    <row r="335" spans="2:28" ht="18" customHeight="1">
      <c r="B335" s="78" t="s">
        <v>17</v>
      </c>
      <c r="C335" s="6" t="s">
        <v>182</v>
      </c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77"/>
      <c r="Q335" s="79"/>
      <c r="R335" s="80" t="s">
        <v>26</v>
      </c>
      <c r="S335" s="8"/>
      <c r="T335" s="81"/>
      <c r="U335" s="81"/>
      <c r="V335" s="81"/>
      <c r="W335" s="81"/>
      <c r="X335" s="81"/>
      <c r="Y335" s="81"/>
      <c r="Z335" s="81"/>
      <c r="AA335" s="81"/>
      <c r="AB335" s="82"/>
    </row>
    <row r="336" spans="2:28" ht="18" customHeight="1">
      <c r="B336" s="78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77"/>
      <c r="Q336" s="79"/>
      <c r="R336" s="11" t="s">
        <v>12</v>
      </c>
      <c r="S336" s="83" t="s">
        <v>60</v>
      </c>
      <c r="T336" s="81"/>
      <c r="U336" s="81"/>
      <c r="V336" s="81"/>
      <c r="W336" s="81"/>
      <c r="X336" s="81"/>
      <c r="Y336" s="81"/>
      <c r="Z336" s="81"/>
      <c r="AA336" s="81"/>
      <c r="AB336" s="82"/>
    </row>
    <row r="337" spans="2:28" ht="18" customHeight="1">
      <c r="B337" s="78"/>
      <c r="C337" s="6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2"/>
      <c r="Q337" s="79"/>
      <c r="R337" s="11" t="s">
        <v>13</v>
      </c>
      <c r="S337" s="83" t="s">
        <v>61</v>
      </c>
      <c r="T337" s="81"/>
      <c r="U337" s="81"/>
      <c r="V337" s="11"/>
      <c r="W337" s="81"/>
      <c r="X337" s="81"/>
      <c r="Y337" s="81"/>
      <c r="Z337" s="81"/>
      <c r="AA337" s="81"/>
      <c r="AB337" s="82"/>
    </row>
    <row r="338" spans="2:28" ht="18" customHeight="1">
      <c r="B338" s="78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2"/>
      <c r="Q338" s="79"/>
      <c r="R338" s="11" t="s">
        <v>14</v>
      </c>
      <c r="S338" s="83" t="s">
        <v>62</v>
      </c>
      <c r="T338" s="81"/>
      <c r="U338" s="81"/>
      <c r="V338" s="81"/>
      <c r="W338" s="81"/>
      <c r="X338" s="81"/>
      <c r="Y338" s="81"/>
      <c r="Z338" s="81"/>
      <c r="AA338" s="81"/>
      <c r="AB338" s="82"/>
    </row>
    <row r="339" spans="2:28" ht="18" customHeight="1">
      <c r="B339" s="78"/>
      <c r="C339" s="84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2"/>
      <c r="Q339" s="79"/>
      <c r="R339" s="11" t="s">
        <v>57</v>
      </c>
      <c r="S339" s="83" t="s">
        <v>63</v>
      </c>
      <c r="T339" s="81"/>
      <c r="U339" s="81"/>
      <c r="V339" s="81"/>
      <c r="W339" s="81"/>
      <c r="X339" s="81"/>
      <c r="Y339" s="81"/>
      <c r="Z339" s="81"/>
      <c r="AA339" s="81"/>
      <c r="AB339" s="82"/>
    </row>
    <row r="340" spans="2:28" ht="18" customHeight="1">
      <c r="B340" s="78"/>
      <c r="C340" s="85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2"/>
      <c r="Q340" s="79"/>
      <c r="R340" s="11" t="s">
        <v>27</v>
      </c>
      <c r="S340" s="83" t="s">
        <v>64</v>
      </c>
      <c r="T340" s="81"/>
      <c r="U340" s="81"/>
      <c r="V340" s="81"/>
      <c r="W340" s="11"/>
      <c r="X340" s="11"/>
      <c r="Y340" s="11"/>
      <c r="Z340" s="11"/>
      <c r="AA340" s="81"/>
      <c r="AB340" s="82"/>
    </row>
    <row r="341" spans="2:28" ht="18" customHeight="1">
      <c r="B341" s="78"/>
      <c r="C341" s="6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2"/>
      <c r="Q341" s="79"/>
      <c r="R341" s="11" t="s">
        <v>65</v>
      </c>
      <c r="S341" s="83" t="s">
        <v>66</v>
      </c>
      <c r="T341" s="81"/>
      <c r="U341" s="81"/>
      <c r="V341" s="81"/>
      <c r="W341" s="81"/>
      <c r="X341" s="81"/>
      <c r="Y341" s="81"/>
      <c r="Z341" s="81"/>
      <c r="AA341" s="81"/>
      <c r="AB341" s="82"/>
    </row>
    <row r="342" spans="2:28" ht="18" customHeight="1">
      <c r="B342" s="78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2"/>
      <c r="Q342" s="79"/>
      <c r="R342" s="86"/>
      <c r="S342" s="7" t="s">
        <v>28</v>
      </c>
      <c r="T342" s="11" t="s">
        <v>29</v>
      </c>
      <c r="U342" s="81"/>
      <c r="V342" s="81"/>
      <c r="W342" s="81"/>
      <c r="X342" s="81"/>
      <c r="Y342" s="81"/>
      <c r="Z342" s="81"/>
      <c r="AA342" s="81"/>
      <c r="AB342" s="82"/>
    </row>
    <row r="343" spans="2:28" ht="18" customHeight="1" thickBot="1">
      <c r="B343" s="87"/>
      <c r="C343" s="88"/>
      <c r="D343" s="88"/>
      <c r="E343" s="88"/>
      <c r="F343" s="89"/>
      <c r="G343" s="89"/>
      <c r="H343" s="89"/>
      <c r="I343" s="89"/>
      <c r="J343" s="89"/>
      <c r="K343" s="89"/>
      <c r="L343" s="88"/>
      <c r="M343" s="88"/>
      <c r="N343" s="88"/>
      <c r="O343" s="88"/>
      <c r="P343" s="90"/>
      <c r="Q343" s="224" t="s">
        <v>89</v>
      </c>
      <c r="R343" s="225"/>
      <c r="S343" s="225"/>
      <c r="T343" s="225"/>
      <c r="U343" s="225"/>
      <c r="V343" s="225"/>
      <c r="W343" s="225"/>
      <c r="X343" s="225"/>
      <c r="Y343" s="225"/>
      <c r="Z343" s="225"/>
      <c r="AA343" s="225"/>
      <c r="AB343" s="226"/>
    </row>
    <row r="344" spans="2:28" ht="18" customHeight="1">
      <c r="B344" s="2"/>
      <c r="C344" s="3"/>
      <c r="D344" s="4"/>
      <c r="E344" s="343" t="s">
        <v>208</v>
      </c>
      <c r="F344" s="344"/>
      <c r="G344" s="344"/>
      <c r="H344" s="344"/>
      <c r="I344" s="344"/>
      <c r="J344" s="344"/>
      <c r="K344" s="344"/>
      <c r="L344" s="344"/>
      <c r="M344" s="344"/>
      <c r="N344" s="344"/>
      <c r="O344" s="344"/>
      <c r="P344" s="344"/>
      <c r="Q344" s="344"/>
      <c r="R344" s="344"/>
      <c r="S344" s="344"/>
      <c r="T344" s="345"/>
      <c r="U344" s="349" t="s">
        <v>0</v>
      </c>
      <c r="V344" s="350"/>
      <c r="W344" s="350"/>
      <c r="X344" s="350"/>
      <c r="Y344" s="350"/>
      <c r="Z344" s="350"/>
      <c r="AA344" s="350"/>
      <c r="AB344" s="351"/>
    </row>
    <row r="345" spans="2:28" ht="18" customHeight="1">
      <c r="B345" s="352"/>
      <c r="C345" s="353"/>
      <c r="D345" s="354"/>
      <c r="E345" s="346"/>
      <c r="F345" s="347"/>
      <c r="G345" s="347"/>
      <c r="H345" s="347"/>
      <c r="I345" s="347"/>
      <c r="J345" s="347"/>
      <c r="K345" s="347"/>
      <c r="L345" s="347"/>
      <c r="M345" s="347"/>
      <c r="N345" s="347"/>
      <c r="O345" s="347"/>
      <c r="P345" s="347"/>
      <c r="Q345" s="347"/>
      <c r="R345" s="347"/>
      <c r="S345" s="347"/>
      <c r="T345" s="348"/>
      <c r="U345" s="200"/>
      <c r="V345" s="201"/>
      <c r="W345" s="201"/>
      <c r="X345" s="201"/>
      <c r="Y345" s="201"/>
      <c r="Z345" s="201"/>
      <c r="AA345" s="201"/>
      <c r="AB345" s="202"/>
    </row>
    <row r="346" spans="2:28" ht="18" customHeight="1">
      <c r="B346" s="355" t="s">
        <v>201</v>
      </c>
      <c r="C346" s="356"/>
      <c r="D346" s="357"/>
      <c r="E346" s="346"/>
      <c r="F346" s="347"/>
      <c r="G346" s="347"/>
      <c r="H346" s="347"/>
      <c r="I346" s="347"/>
      <c r="J346" s="347"/>
      <c r="K346" s="347"/>
      <c r="L346" s="347"/>
      <c r="M346" s="347"/>
      <c r="N346" s="347"/>
      <c r="O346" s="347"/>
      <c r="P346" s="347"/>
      <c r="Q346" s="347"/>
      <c r="R346" s="347"/>
      <c r="S346" s="347"/>
      <c r="T346" s="348"/>
      <c r="U346" s="200"/>
      <c r="V346" s="201"/>
      <c r="W346" s="201"/>
      <c r="X346" s="201"/>
      <c r="Y346" s="201"/>
      <c r="Z346" s="201"/>
      <c r="AA346" s="201"/>
      <c r="AB346" s="202"/>
    </row>
    <row r="347" spans="2:28" ht="18" customHeight="1">
      <c r="B347" s="218"/>
      <c r="C347" s="219"/>
      <c r="D347" s="220"/>
      <c r="E347" s="221" t="s">
        <v>202</v>
      </c>
      <c r="F347" s="23"/>
      <c r="G347" s="23"/>
      <c r="H347" s="175" t="s">
        <v>203</v>
      </c>
      <c r="J347" s="216"/>
      <c r="K347" s="216"/>
      <c r="L347" s="216"/>
      <c r="M347" s="216"/>
      <c r="N347" s="216"/>
      <c r="O347" s="216"/>
      <c r="P347" s="216"/>
      <c r="Q347" s="216"/>
      <c r="R347" s="216"/>
      <c r="S347" s="216"/>
      <c r="T347" s="217"/>
      <c r="U347" s="200"/>
      <c r="V347" s="201"/>
      <c r="W347" s="201"/>
      <c r="X347" s="201"/>
      <c r="Y347" s="201"/>
      <c r="Z347" s="201"/>
      <c r="AA347" s="201"/>
      <c r="AB347" s="202"/>
    </row>
    <row r="348" spans="2:28" ht="18" customHeight="1">
      <c r="B348" s="332" t="s">
        <v>204</v>
      </c>
      <c r="C348" s="333"/>
      <c r="D348" s="334"/>
      <c r="E348" s="6" t="s">
        <v>73</v>
      </c>
      <c r="F348" s="8"/>
      <c r="G348" s="8"/>
      <c r="H348" s="9" t="s">
        <v>181</v>
      </c>
      <c r="K348" s="10"/>
      <c r="L348" s="10"/>
      <c r="M348" s="10"/>
      <c r="N348" s="10"/>
      <c r="O348" s="10"/>
      <c r="P348" s="10"/>
      <c r="Q348" s="11"/>
      <c r="R348" s="11"/>
      <c r="S348" s="11"/>
      <c r="T348" s="12"/>
      <c r="U348" s="203"/>
      <c r="V348" s="11"/>
      <c r="W348" s="11"/>
      <c r="X348" s="11"/>
      <c r="Y348" s="11"/>
      <c r="Z348" s="11"/>
      <c r="AA348" s="11"/>
      <c r="AB348" s="12"/>
    </row>
    <row r="349" spans="2:28" ht="18" customHeight="1">
      <c r="B349" s="332" t="s">
        <v>205</v>
      </c>
      <c r="C349" s="333"/>
      <c r="D349" s="334"/>
      <c r="E349" s="6" t="s">
        <v>72</v>
      </c>
      <c r="F349" s="8"/>
      <c r="G349" s="8"/>
      <c r="H349" s="9" t="s">
        <v>154</v>
      </c>
      <c r="K349" s="10"/>
      <c r="L349" s="10"/>
      <c r="M349" s="10"/>
      <c r="N349" s="10"/>
      <c r="O349" s="10"/>
      <c r="P349" s="10"/>
      <c r="Q349" s="11"/>
      <c r="R349" s="11"/>
      <c r="S349" s="11"/>
      <c r="T349" s="12"/>
      <c r="U349" s="335" t="s">
        <v>2</v>
      </c>
      <c r="V349" s="336"/>
      <c r="W349" s="336"/>
      <c r="X349" s="336"/>
      <c r="Y349" s="336"/>
      <c r="Z349" s="336"/>
      <c r="AA349" s="336"/>
      <c r="AB349" s="337"/>
    </row>
    <row r="350" spans="2:28" ht="18" customHeight="1">
      <c r="B350" s="332" t="s">
        <v>206</v>
      </c>
      <c r="C350" s="333"/>
      <c r="D350" s="334"/>
      <c r="E350" s="6" t="s">
        <v>1</v>
      </c>
      <c r="F350" s="6"/>
      <c r="G350" s="6"/>
      <c r="H350" s="10" t="s">
        <v>78</v>
      </c>
      <c r="K350" s="10"/>
      <c r="L350" s="10"/>
      <c r="M350" s="10"/>
      <c r="N350" s="10"/>
      <c r="O350" s="10"/>
      <c r="P350" s="10"/>
      <c r="Q350" s="11"/>
      <c r="R350" s="11"/>
      <c r="S350" s="11"/>
      <c r="T350" s="12"/>
      <c r="U350" s="335" t="s">
        <v>4</v>
      </c>
      <c r="V350" s="336"/>
      <c r="W350" s="336"/>
      <c r="X350" s="336"/>
      <c r="Y350" s="336"/>
      <c r="Z350" s="336"/>
      <c r="AA350" s="336"/>
      <c r="AB350" s="337"/>
    </row>
    <row r="351" spans="2:28" ht="18" customHeight="1">
      <c r="B351" s="338"/>
      <c r="C351" s="240"/>
      <c r="D351" s="339"/>
      <c r="E351" s="17" t="s">
        <v>3</v>
      </c>
      <c r="F351" s="6"/>
      <c r="G351" s="6"/>
      <c r="H351" s="10" t="s">
        <v>141</v>
      </c>
      <c r="K351" s="10"/>
      <c r="L351" s="10"/>
      <c r="M351" s="10"/>
      <c r="N351" s="10"/>
      <c r="O351" s="10"/>
      <c r="P351" s="10"/>
      <c r="Q351" s="11"/>
      <c r="R351" s="11"/>
      <c r="S351" s="11"/>
      <c r="T351" s="12"/>
      <c r="U351" s="204"/>
      <c r="V351" s="194"/>
      <c r="W351" s="194"/>
      <c r="X351" s="194"/>
      <c r="Y351" s="194"/>
      <c r="Z351" s="194"/>
      <c r="AA351" s="194"/>
      <c r="AB351" s="205"/>
    </row>
    <row r="352" spans="2:28" ht="18" customHeight="1" thickBot="1">
      <c r="B352" s="19"/>
      <c r="C352" s="20"/>
      <c r="D352" s="21"/>
      <c r="E352" s="17"/>
      <c r="F352" s="6"/>
      <c r="G352" s="6"/>
      <c r="H352" s="6"/>
      <c r="I352" s="6"/>
      <c r="J352" s="22"/>
      <c r="K352" s="6"/>
      <c r="L352" s="22"/>
      <c r="M352" s="10"/>
      <c r="N352" s="10"/>
      <c r="O352" s="10"/>
      <c r="P352" s="10"/>
      <c r="Q352" s="11"/>
      <c r="R352" s="11"/>
      <c r="S352" s="11"/>
      <c r="T352" s="12"/>
      <c r="U352" s="340" t="s">
        <v>50</v>
      </c>
      <c r="V352" s="341"/>
      <c r="W352" s="341"/>
      <c r="X352" s="341"/>
      <c r="Y352" s="341"/>
      <c r="Z352" s="341"/>
      <c r="AA352" s="341"/>
      <c r="AB352" s="342"/>
    </row>
    <row r="353" spans="2:28" ht="4.5" customHeight="1" thickBot="1">
      <c r="B353" s="314"/>
      <c r="C353" s="315"/>
      <c r="D353" s="315"/>
      <c r="E353" s="315"/>
      <c r="F353" s="315"/>
      <c r="G353" s="315"/>
      <c r="H353" s="315"/>
      <c r="I353" s="315"/>
      <c r="J353" s="315"/>
      <c r="K353" s="315"/>
      <c r="L353" s="315"/>
      <c r="M353" s="315"/>
      <c r="N353" s="315"/>
      <c r="O353" s="315"/>
      <c r="P353" s="315"/>
      <c r="Q353" s="315"/>
      <c r="R353" s="315"/>
      <c r="S353" s="315"/>
      <c r="T353" s="315"/>
      <c r="U353" s="315"/>
      <c r="V353" s="315"/>
      <c r="W353" s="315"/>
      <c r="X353" s="315"/>
      <c r="Y353" s="315"/>
      <c r="Z353" s="315"/>
      <c r="AA353" s="315"/>
      <c r="AB353" s="316"/>
    </row>
    <row r="354" spans="2:28" ht="18" customHeight="1">
      <c r="B354" s="317" t="s">
        <v>51</v>
      </c>
      <c r="C354" s="320" t="s">
        <v>5</v>
      </c>
      <c r="D354" s="321"/>
      <c r="E354" s="326" t="s">
        <v>6</v>
      </c>
      <c r="F354" s="321"/>
      <c r="G354" s="327"/>
      <c r="H354" s="330" t="s">
        <v>7</v>
      </c>
      <c r="I354" s="246"/>
      <c r="J354" s="246"/>
      <c r="K354" s="246"/>
      <c r="L354" s="246"/>
      <c r="M354" s="330" t="s">
        <v>52</v>
      </c>
      <c r="N354" s="246"/>
      <c r="O354" s="246"/>
      <c r="P354" s="246"/>
      <c r="Q354" s="246"/>
      <c r="R354" s="246"/>
      <c r="S354" s="246"/>
      <c r="T354" s="246"/>
      <c r="U354" s="246"/>
      <c r="V354" s="246"/>
      <c r="W354" s="246"/>
      <c r="X354" s="246"/>
      <c r="Y354" s="246"/>
      <c r="Z354" s="246"/>
      <c r="AA354" s="246"/>
      <c r="AB354" s="247"/>
    </row>
    <row r="355" spans="2:28" ht="18" customHeight="1">
      <c r="B355" s="318"/>
      <c r="C355" s="322"/>
      <c r="D355" s="323"/>
      <c r="E355" s="328"/>
      <c r="F355" s="323"/>
      <c r="G355" s="329"/>
      <c r="H355" s="331" t="s">
        <v>8</v>
      </c>
      <c r="I355" s="272" t="s">
        <v>9</v>
      </c>
      <c r="J355" s="272"/>
      <c r="K355" s="272"/>
      <c r="L355" s="273"/>
      <c r="M355" s="309" t="s">
        <v>53</v>
      </c>
      <c r="N355" s="308"/>
      <c r="O355" s="308"/>
      <c r="P355" s="230"/>
      <c r="Q355" s="309" t="s">
        <v>54</v>
      </c>
      <c r="R355" s="308"/>
      <c r="S355" s="308"/>
      <c r="T355" s="310"/>
      <c r="U355" s="307" t="s">
        <v>55</v>
      </c>
      <c r="V355" s="308"/>
      <c r="W355" s="308"/>
      <c r="X355" s="230"/>
      <c r="Y355" s="309" t="s">
        <v>56</v>
      </c>
      <c r="Z355" s="308"/>
      <c r="AA355" s="308"/>
      <c r="AB355" s="310"/>
    </row>
    <row r="356" spans="2:28" ht="18" customHeight="1">
      <c r="B356" s="318"/>
      <c r="C356" s="322"/>
      <c r="D356" s="323"/>
      <c r="E356" s="283" t="s">
        <v>188</v>
      </c>
      <c r="F356" s="285" t="s">
        <v>24</v>
      </c>
      <c r="G356" s="288" t="s">
        <v>44</v>
      </c>
      <c r="H356" s="292"/>
      <c r="I356" s="272" t="s">
        <v>12</v>
      </c>
      <c r="J356" s="272" t="s">
        <v>13</v>
      </c>
      <c r="K356" s="272" t="s">
        <v>14</v>
      </c>
      <c r="L356" s="273" t="s">
        <v>40</v>
      </c>
      <c r="M356" s="311" t="s">
        <v>96</v>
      </c>
      <c r="N356" s="312"/>
      <c r="O356" s="312"/>
      <c r="P356" s="312"/>
      <c r="Q356" s="312"/>
      <c r="R356" s="312"/>
      <c r="S356" s="312"/>
      <c r="T356" s="312"/>
      <c r="U356" s="312"/>
      <c r="V356" s="312"/>
      <c r="W356" s="312"/>
      <c r="X356" s="312"/>
      <c r="Y356" s="312"/>
      <c r="Z356" s="312"/>
      <c r="AA356" s="312"/>
      <c r="AB356" s="313"/>
    </row>
    <row r="357" spans="2:28" ht="18" customHeight="1">
      <c r="B357" s="318"/>
      <c r="C357" s="322"/>
      <c r="D357" s="323"/>
      <c r="E357" s="283"/>
      <c r="F357" s="286"/>
      <c r="G357" s="289"/>
      <c r="H357" s="292"/>
      <c r="I357" s="272"/>
      <c r="J357" s="272"/>
      <c r="K357" s="272"/>
      <c r="L357" s="273"/>
      <c r="M357" s="260" t="s">
        <v>12</v>
      </c>
      <c r="N357" s="262" t="s">
        <v>13</v>
      </c>
      <c r="O357" s="258" t="s">
        <v>14</v>
      </c>
      <c r="P357" s="24" t="s">
        <v>57</v>
      </c>
      <c r="Q357" s="260" t="s">
        <v>12</v>
      </c>
      <c r="R357" s="262" t="s">
        <v>13</v>
      </c>
      <c r="S357" s="258" t="s">
        <v>14</v>
      </c>
      <c r="T357" s="24" t="s">
        <v>57</v>
      </c>
      <c r="U357" s="260" t="s">
        <v>12</v>
      </c>
      <c r="V357" s="262" t="s">
        <v>13</v>
      </c>
      <c r="W357" s="258" t="s">
        <v>14</v>
      </c>
      <c r="X357" s="24" t="s">
        <v>57</v>
      </c>
      <c r="Y357" s="260" t="s">
        <v>12</v>
      </c>
      <c r="Z357" s="262" t="s">
        <v>13</v>
      </c>
      <c r="AA357" s="258" t="s">
        <v>14</v>
      </c>
      <c r="AB357" s="24" t="s">
        <v>57</v>
      </c>
    </row>
    <row r="358" spans="2:28" ht="18" customHeight="1" thickBot="1">
      <c r="B358" s="319"/>
      <c r="C358" s="324"/>
      <c r="D358" s="325"/>
      <c r="E358" s="284"/>
      <c r="F358" s="287"/>
      <c r="G358" s="290"/>
      <c r="H358" s="293"/>
      <c r="I358" s="263"/>
      <c r="J358" s="263"/>
      <c r="K358" s="263"/>
      <c r="L358" s="274"/>
      <c r="M358" s="261"/>
      <c r="N358" s="263"/>
      <c r="O358" s="259"/>
      <c r="P358" s="25" t="s">
        <v>27</v>
      </c>
      <c r="Q358" s="261"/>
      <c r="R358" s="263"/>
      <c r="S358" s="259"/>
      <c r="T358" s="25" t="s">
        <v>27</v>
      </c>
      <c r="U358" s="261"/>
      <c r="V358" s="263"/>
      <c r="W358" s="259"/>
      <c r="X358" s="25" t="s">
        <v>27</v>
      </c>
      <c r="Y358" s="261"/>
      <c r="Z358" s="263"/>
      <c r="AA358" s="259"/>
      <c r="AB358" s="25" t="s">
        <v>27</v>
      </c>
    </row>
    <row r="359" spans="2:28" ht="18" customHeight="1" thickBot="1">
      <c r="B359" s="26" t="s">
        <v>193</v>
      </c>
      <c r="C359" s="294" t="s">
        <v>41</v>
      </c>
      <c r="D359" s="294"/>
      <c r="E359" s="294"/>
      <c r="F359" s="294"/>
      <c r="G359" s="294"/>
      <c r="H359" s="294"/>
      <c r="I359" s="294"/>
      <c r="J359" s="294"/>
      <c r="K359" s="294"/>
      <c r="L359" s="294"/>
      <c r="M359" s="295"/>
      <c r="N359" s="295"/>
      <c r="O359" s="295"/>
      <c r="P359" s="295"/>
      <c r="Q359" s="295"/>
      <c r="R359" s="295"/>
      <c r="S359" s="295"/>
      <c r="T359" s="295"/>
      <c r="U359" s="295"/>
      <c r="V359" s="295"/>
      <c r="W359" s="295"/>
      <c r="X359" s="295"/>
      <c r="Y359" s="295"/>
      <c r="Z359" s="295"/>
      <c r="AA359" s="295"/>
      <c r="AB359" s="296"/>
    </row>
    <row r="360" spans="2:28" ht="18" customHeight="1">
      <c r="B360" s="35" t="s">
        <v>16</v>
      </c>
      <c r="C360" s="164" t="s">
        <v>142</v>
      </c>
      <c r="D360" s="165"/>
      <c r="E360" s="131">
        <v>1</v>
      </c>
      <c r="F360" s="132">
        <v>1</v>
      </c>
      <c r="G360" s="132">
        <v>4</v>
      </c>
      <c r="H360" s="130">
        <f>SUM(I360:L360)</f>
        <v>25</v>
      </c>
      <c r="I360" s="134">
        <f aca="true" t="shared" si="26" ref="I360:L371">IF(SUM(M360+Q360+U360+Y360)=0,"",SUM(M360+Q360+U360+Y360))</f>
        <v>15</v>
      </c>
      <c r="J360" s="138">
        <f t="shared" si="26"/>
      </c>
      <c r="K360" s="138">
        <f t="shared" si="26"/>
      </c>
      <c r="L360" s="136">
        <f t="shared" si="26"/>
        <v>10</v>
      </c>
      <c r="M360" s="140"/>
      <c r="N360" s="138"/>
      <c r="O360" s="138"/>
      <c r="P360" s="139"/>
      <c r="Q360" s="137">
        <v>15</v>
      </c>
      <c r="R360" s="138"/>
      <c r="S360" s="138"/>
      <c r="T360" s="139">
        <v>10</v>
      </c>
      <c r="U360" s="140"/>
      <c r="V360" s="138"/>
      <c r="W360" s="138"/>
      <c r="X360" s="139"/>
      <c r="Y360" s="140"/>
      <c r="Z360" s="138"/>
      <c r="AA360" s="138"/>
      <c r="AB360" s="139"/>
    </row>
    <row r="361" spans="2:28" ht="18" customHeight="1">
      <c r="B361" s="35" t="s">
        <v>17</v>
      </c>
      <c r="C361" s="162" t="s">
        <v>143</v>
      </c>
      <c r="D361" s="163"/>
      <c r="E361" s="92">
        <v>1</v>
      </c>
      <c r="F361" s="93">
        <v>1</v>
      </c>
      <c r="G361" s="93">
        <v>3</v>
      </c>
      <c r="H361" s="35">
        <f>SUM(I361:L361)</f>
        <v>30</v>
      </c>
      <c r="I361" s="141">
        <f t="shared" si="26"/>
        <v>20</v>
      </c>
      <c r="J361" s="142">
        <f t="shared" si="26"/>
      </c>
      <c r="K361" s="142">
        <f t="shared" si="26"/>
      </c>
      <c r="L361" s="143">
        <f t="shared" si="26"/>
        <v>10</v>
      </c>
      <c r="M361" s="40"/>
      <c r="N361" s="36"/>
      <c r="O361" s="36"/>
      <c r="P361" s="38"/>
      <c r="Q361" s="40"/>
      <c r="R361" s="36"/>
      <c r="S361" s="36"/>
      <c r="T361" s="38"/>
      <c r="U361" s="145">
        <v>20</v>
      </c>
      <c r="V361" s="36"/>
      <c r="W361" s="36"/>
      <c r="X361" s="38">
        <v>10</v>
      </c>
      <c r="Y361" s="40"/>
      <c r="Z361" s="36"/>
      <c r="AA361" s="36"/>
      <c r="AB361" s="38"/>
    </row>
    <row r="362" spans="2:28" ht="18" customHeight="1">
      <c r="B362" s="35" t="s">
        <v>18</v>
      </c>
      <c r="C362" s="162" t="s">
        <v>144</v>
      </c>
      <c r="D362" s="163"/>
      <c r="E362" s="92"/>
      <c r="F362" s="93">
        <v>2</v>
      </c>
      <c r="G362" s="93">
        <v>2</v>
      </c>
      <c r="H362" s="35">
        <f aca="true" t="shared" si="27" ref="H362:H369">SUM(I362:L362)</f>
        <v>20</v>
      </c>
      <c r="I362" s="141">
        <f t="shared" si="26"/>
        <v>10</v>
      </c>
      <c r="J362" s="142">
        <f t="shared" si="26"/>
      </c>
      <c r="K362" s="142">
        <f t="shared" si="26"/>
        <v>10</v>
      </c>
      <c r="L362" s="143">
        <f t="shared" si="26"/>
      </c>
      <c r="M362" s="40"/>
      <c r="N362" s="36"/>
      <c r="O362" s="36"/>
      <c r="P362" s="38"/>
      <c r="Q362" s="40"/>
      <c r="R362" s="36"/>
      <c r="S362" s="36"/>
      <c r="T362" s="38"/>
      <c r="U362" s="40">
        <v>10</v>
      </c>
      <c r="V362" s="36"/>
      <c r="W362" s="36">
        <v>10</v>
      </c>
      <c r="X362" s="38"/>
      <c r="Y362" s="40"/>
      <c r="Z362" s="36"/>
      <c r="AA362" s="36"/>
      <c r="AB362" s="38"/>
    </row>
    <row r="363" spans="2:28" ht="18" customHeight="1">
      <c r="B363" s="35" t="s">
        <v>19</v>
      </c>
      <c r="C363" s="162" t="s">
        <v>145</v>
      </c>
      <c r="D363" s="163"/>
      <c r="E363" s="92">
        <v>1</v>
      </c>
      <c r="F363" s="93">
        <v>1</v>
      </c>
      <c r="G363" s="93">
        <v>4</v>
      </c>
      <c r="H363" s="35">
        <f t="shared" si="27"/>
        <v>20</v>
      </c>
      <c r="I363" s="141">
        <f t="shared" si="26"/>
        <v>10</v>
      </c>
      <c r="J363" s="142">
        <f t="shared" si="26"/>
      </c>
      <c r="K363" s="142">
        <f t="shared" si="26"/>
      </c>
      <c r="L363" s="143">
        <f t="shared" si="26"/>
        <v>10</v>
      </c>
      <c r="M363" s="40"/>
      <c r="N363" s="36"/>
      <c r="O363" s="36"/>
      <c r="P363" s="38"/>
      <c r="Q363" s="145">
        <v>10</v>
      </c>
      <c r="R363" s="36"/>
      <c r="S363" s="36"/>
      <c r="T363" s="38">
        <v>10</v>
      </c>
      <c r="U363" s="40"/>
      <c r="V363" s="36"/>
      <c r="W363" s="36"/>
      <c r="X363" s="38"/>
      <c r="Y363" s="40"/>
      <c r="Z363" s="36"/>
      <c r="AA363" s="36"/>
      <c r="AB363" s="38"/>
    </row>
    <row r="364" spans="2:28" ht="18" customHeight="1">
      <c r="B364" s="35" t="s">
        <v>20</v>
      </c>
      <c r="C364" s="162" t="s">
        <v>146</v>
      </c>
      <c r="D364" s="163"/>
      <c r="E364" s="92">
        <v>1</v>
      </c>
      <c r="F364" s="93">
        <v>1</v>
      </c>
      <c r="G364" s="93">
        <v>2</v>
      </c>
      <c r="H364" s="35">
        <f t="shared" si="27"/>
        <v>25</v>
      </c>
      <c r="I364" s="141">
        <f t="shared" si="26"/>
        <v>15</v>
      </c>
      <c r="J364" s="142">
        <f t="shared" si="26"/>
        <v>10</v>
      </c>
      <c r="K364" s="142">
        <f t="shared" si="26"/>
      </c>
      <c r="L364" s="143">
        <f t="shared" si="26"/>
      </c>
      <c r="M364" s="40"/>
      <c r="N364" s="36"/>
      <c r="O364" s="36"/>
      <c r="P364" s="38"/>
      <c r="Q364" s="40"/>
      <c r="R364" s="36"/>
      <c r="S364" s="36"/>
      <c r="T364" s="38"/>
      <c r="U364" s="145">
        <v>15</v>
      </c>
      <c r="V364" s="36">
        <v>10</v>
      </c>
      <c r="W364" s="36"/>
      <c r="X364" s="38"/>
      <c r="Y364" s="40"/>
      <c r="Z364" s="36"/>
      <c r="AA364" s="36"/>
      <c r="AB364" s="38"/>
    </row>
    <row r="365" spans="2:28" ht="18" customHeight="1">
      <c r="B365" s="35" t="s">
        <v>32</v>
      </c>
      <c r="C365" s="162" t="s">
        <v>147</v>
      </c>
      <c r="D365" s="163"/>
      <c r="E365" s="154"/>
      <c r="F365" s="93">
        <v>2</v>
      </c>
      <c r="G365" s="93">
        <v>2</v>
      </c>
      <c r="H365" s="35">
        <f t="shared" si="27"/>
        <v>20</v>
      </c>
      <c r="I365" s="141">
        <f t="shared" si="26"/>
        <v>10</v>
      </c>
      <c r="J365" s="142">
        <f t="shared" si="26"/>
      </c>
      <c r="K365" s="142">
        <f t="shared" si="26"/>
        <v>10</v>
      </c>
      <c r="L365" s="143">
        <f t="shared" si="26"/>
      </c>
      <c r="M365" s="40"/>
      <c r="N365" s="36"/>
      <c r="O365" s="36"/>
      <c r="P365" s="38"/>
      <c r="Q365" s="40"/>
      <c r="R365" s="36"/>
      <c r="S365" s="36"/>
      <c r="T365" s="38"/>
      <c r="U365" s="40">
        <v>10</v>
      </c>
      <c r="V365" s="36"/>
      <c r="W365" s="36">
        <v>10</v>
      </c>
      <c r="X365" s="38"/>
      <c r="Y365" s="40"/>
      <c r="Z365" s="36"/>
      <c r="AA365" s="36"/>
      <c r="AB365" s="38"/>
    </row>
    <row r="366" spans="2:28" ht="18" customHeight="1">
      <c r="B366" s="35" t="s">
        <v>33</v>
      </c>
      <c r="C366" s="162" t="s">
        <v>148</v>
      </c>
      <c r="D366" s="163"/>
      <c r="E366" s="92">
        <v>1</v>
      </c>
      <c r="F366" s="93">
        <v>1</v>
      </c>
      <c r="G366" s="93">
        <v>2</v>
      </c>
      <c r="H366" s="35">
        <f t="shared" si="27"/>
        <v>25</v>
      </c>
      <c r="I366" s="141">
        <f t="shared" si="26"/>
        <v>15</v>
      </c>
      <c r="J366" s="142">
        <f t="shared" si="26"/>
      </c>
      <c r="K366" s="142">
        <f t="shared" si="26"/>
      </c>
      <c r="L366" s="143">
        <f t="shared" si="26"/>
        <v>10</v>
      </c>
      <c r="M366" s="40"/>
      <c r="N366" s="36"/>
      <c r="O366" s="36"/>
      <c r="P366" s="38"/>
      <c r="Q366" s="40"/>
      <c r="R366" s="36"/>
      <c r="S366" s="36"/>
      <c r="T366" s="38"/>
      <c r="U366" s="145">
        <v>15</v>
      </c>
      <c r="V366" s="36"/>
      <c r="W366" s="36"/>
      <c r="X366" s="38">
        <v>10</v>
      </c>
      <c r="Y366" s="40"/>
      <c r="Z366" s="36"/>
      <c r="AA366" s="36"/>
      <c r="AB366" s="38"/>
    </row>
    <row r="367" spans="2:28" ht="18" customHeight="1">
      <c r="B367" s="35" t="s">
        <v>34</v>
      </c>
      <c r="C367" s="162" t="s">
        <v>149</v>
      </c>
      <c r="D367" s="163"/>
      <c r="E367" s="92">
        <v>1</v>
      </c>
      <c r="F367" s="93">
        <v>1</v>
      </c>
      <c r="G367" s="93">
        <v>5</v>
      </c>
      <c r="H367" s="35">
        <f t="shared" si="27"/>
        <v>30</v>
      </c>
      <c r="I367" s="141">
        <f t="shared" si="26"/>
        <v>20</v>
      </c>
      <c r="J367" s="142">
        <f t="shared" si="26"/>
      </c>
      <c r="K367" s="142">
        <f t="shared" si="26"/>
      </c>
      <c r="L367" s="143">
        <f t="shared" si="26"/>
        <v>10</v>
      </c>
      <c r="M367" s="40"/>
      <c r="N367" s="36"/>
      <c r="O367" s="36"/>
      <c r="P367" s="38"/>
      <c r="Q367" s="40"/>
      <c r="R367" s="36"/>
      <c r="S367" s="36"/>
      <c r="T367" s="38"/>
      <c r="U367" s="40"/>
      <c r="V367" s="36"/>
      <c r="W367" s="36"/>
      <c r="X367" s="38"/>
      <c r="Y367" s="145">
        <v>20</v>
      </c>
      <c r="Z367" s="36"/>
      <c r="AA367" s="36"/>
      <c r="AB367" s="38">
        <v>10</v>
      </c>
    </row>
    <row r="368" spans="2:28" ht="18" customHeight="1">
      <c r="B368" s="35" t="s">
        <v>35</v>
      </c>
      <c r="C368" s="162" t="s">
        <v>150</v>
      </c>
      <c r="D368" s="163"/>
      <c r="E368" s="154"/>
      <c r="F368" s="93">
        <v>1</v>
      </c>
      <c r="G368" s="93">
        <v>3</v>
      </c>
      <c r="H368" s="35">
        <f t="shared" si="27"/>
        <v>25</v>
      </c>
      <c r="I368" s="141">
        <f t="shared" si="26"/>
        <v>15</v>
      </c>
      <c r="J368" s="142">
        <f t="shared" si="26"/>
        <v>10</v>
      </c>
      <c r="K368" s="142">
        <f t="shared" si="26"/>
      </c>
      <c r="L368" s="143">
        <f t="shared" si="26"/>
      </c>
      <c r="M368" s="40"/>
      <c r="N368" s="36"/>
      <c r="O368" s="36"/>
      <c r="P368" s="38"/>
      <c r="Q368" s="40"/>
      <c r="R368" s="36"/>
      <c r="S368" s="36"/>
      <c r="T368" s="38"/>
      <c r="U368" s="40"/>
      <c r="V368" s="36"/>
      <c r="W368" s="36"/>
      <c r="X368" s="38"/>
      <c r="Y368" s="40">
        <v>15</v>
      </c>
      <c r="Z368" s="36">
        <v>10</v>
      </c>
      <c r="AA368" s="36"/>
      <c r="AB368" s="38"/>
    </row>
    <row r="369" spans="2:28" ht="18" customHeight="1">
      <c r="B369" s="35" t="s">
        <v>36</v>
      </c>
      <c r="C369" s="162" t="s">
        <v>151</v>
      </c>
      <c r="D369" s="163"/>
      <c r="E369" s="154"/>
      <c r="F369" s="93">
        <v>2</v>
      </c>
      <c r="G369" s="93">
        <v>1</v>
      </c>
      <c r="H369" s="35">
        <f t="shared" si="27"/>
        <v>25</v>
      </c>
      <c r="I369" s="141">
        <f t="shared" si="26"/>
        <v>15</v>
      </c>
      <c r="J369" s="146">
        <f t="shared" si="26"/>
      </c>
      <c r="K369" s="146">
        <f t="shared" si="26"/>
      </c>
      <c r="L369" s="155">
        <f t="shared" si="26"/>
        <v>10</v>
      </c>
      <c r="M369" s="40"/>
      <c r="N369" s="36"/>
      <c r="O369" s="36"/>
      <c r="P369" s="38"/>
      <c r="Q369" s="40"/>
      <c r="R369" s="36"/>
      <c r="S369" s="36"/>
      <c r="T369" s="38"/>
      <c r="U369" s="40">
        <v>15</v>
      </c>
      <c r="V369" s="36"/>
      <c r="W369" s="36"/>
      <c r="X369" s="38">
        <v>10</v>
      </c>
      <c r="Y369" s="40"/>
      <c r="Z369" s="36"/>
      <c r="AA369" s="36"/>
      <c r="AB369" s="38"/>
    </row>
    <row r="370" spans="2:28" ht="18" customHeight="1">
      <c r="B370" s="35" t="s">
        <v>83</v>
      </c>
      <c r="C370" s="162" t="s">
        <v>152</v>
      </c>
      <c r="D370" s="163"/>
      <c r="E370" s="154"/>
      <c r="F370" s="93">
        <v>1</v>
      </c>
      <c r="G370" s="93">
        <v>3</v>
      </c>
      <c r="H370" s="35">
        <f>SUM(I370:L370)</f>
        <v>20</v>
      </c>
      <c r="I370" s="141">
        <f t="shared" si="26"/>
        <v>10</v>
      </c>
      <c r="J370" s="146">
        <f t="shared" si="26"/>
        <v>10</v>
      </c>
      <c r="K370" s="146">
        <f t="shared" si="26"/>
      </c>
      <c r="L370" s="155">
        <f t="shared" si="26"/>
      </c>
      <c r="M370" s="100"/>
      <c r="N370" s="101"/>
      <c r="O370" s="101"/>
      <c r="P370" s="102"/>
      <c r="Q370" s="100"/>
      <c r="R370" s="101"/>
      <c r="S370" s="101"/>
      <c r="T370" s="102"/>
      <c r="U370" s="100"/>
      <c r="V370" s="101"/>
      <c r="W370" s="101"/>
      <c r="X370" s="102"/>
      <c r="Y370" s="100">
        <v>10</v>
      </c>
      <c r="Z370" s="101">
        <v>10</v>
      </c>
      <c r="AA370" s="101"/>
      <c r="AB370" s="102"/>
    </row>
    <row r="371" spans="2:28" ht="18" customHeight="1">
      <c r="B371" s="35" t="s">
        <v>94</v>
      </c>
      <c r="C371" s="162" t="s">
        <v>87</v>
      </c>
      <c r="D371" s="163"/>
      <c r="E371" s="92"/>
      <c r="F371" s="93">
        <v>2</v>
      </c>
      <c r="G371" s="94">
        <v>2</v>
      </c>
      <c r="H371" s="35">
        <f>SUM(I371:L371)</f>
        <v>30</v>
      </c>
      <c r="I371" s="141">
        <f t="shared" si="26"/>
      </c>
      <c r="J371" s="142">
        <f t="shared" si="26"/>
      </c>
      <c r="K371" s="142">
        <f t="shared" si="26"/>
      </c>
      <c r="L371" s="143">
        <f t="shared" si="26"/>
        <v>30</v>
      </c>
      <c r="M371" s="35"/>
      <c r="N371" s="36"/>
      <c r="O371" s="36"/>
      <c r="P371" s="38"/>
      <c r="Q371" s="40"/>
      <c r="R371" s="36"/>
      <c r="S371" s="36"/>
      <c r="T371" s="38"/>
      <c r="U371" s="40"/>
      <c r="V371" s="36"/>
      <c r="W371" s="36"/>
      <c r="X371" s="38">
        <v>10</v>
      </c>
      <c r="Y371" s="40"/>
      <c r="Z371" s="36"/>
      <c r="AA371" s="36"/>
      <c r="AB371" s="38">
        <v>20</v>
      </c>
    </row>
    <row r="372" spans="2:28" ht="18" customHeight="1">
      <c r="B372" s="27"/>
      <c r="C372" s="144"/>
      <c r="D372" s="106"/>
      <c r="E372" s="30"/>
      <c r="F372" s="31"/>
      <c r="G372" s="31"/>
      <c r="H372" s="35"/>
      <c r="I372" s="149"/>
      <c r="J372" s="33"/>
      <c r="K372" s="33"/>
      <c r="L372" s="150"/>
      <c r="M372" s="151"/>
      <c r="N372" s="101"/>
      <c r="O372" s="152"/>
      <c r="P372" s="102"/>
      <c r="Q372" s="153"/>
      <c r="R372" s="101"/>
      <c r="S372" s="101"/>
      <c r="T372" s="102"/>
      <c r="U372" s="100"/>
      <c r="V372" s="101"/>
      <c r="W372" s="101"/>
      <c r="X372" s="102"/>
      <c r="Y372" s="100"/>
      <c r="Z372" s="101"/>
      <c r="AA372" s="101"/>
      <c r="AB372" s="102"/>
    </row>
    <row r="373" spans="2:28" ht="18" customHeight="1" thickBot="1">
      <c r="B373" s="42"/>
      <c r="C373" s="166"/>
      <c r="D373" s="167"/>
      <c r="E373" s="30"/>
      <c r="F373" s="31"/>
      <c r="G373" s="31"/>
      <c r="H373" s="35"/>
      <c r="I373" s="33"/>
      <c r="J373" s="33"/>
      <c r="K373" s="33"/>
      <c r="L373" s="34"/>
      <c r="M373" s="43"/>
      <c r="N373" s="44"/>
      <c r="O373" s="45"/>
      <c r="P373" s="46"/>
      <c r="Q373" s="47"/>
      <c r="R373" s="48"/>
      <c r="S373" s="44"/>
      <c r="T373" s="46"/>
      <c r="U373" s="49"/>
      <c r="V373" s="44"/>
      <c r="W373" s="44"/>
      <c r="X373" s="46"/>
      <c r="Y373" s="49"/>
      <c r="Z373" s="44"/>
      <c r="AA373" s="44"/>
      <c r="AB373" s="46"/>
    </row>
    <row r="374" spans="2:28" ht="18" customHeight="1" thickTop="1">
      <c r="B374" s="50"/>
      <c r="C374" s="297" t="s">
        <v>21</v>
      </c>
      <c r="D374" s="298"/>
      <c r="E374" s="301">
        <f aca="true" t="shared" si="28" ref="E374:AB374">SUM(E360:E373)</f>
        <v>6</v>
      </c>
      <c r="F374" s="303">
        <f t="shared" si="28"/>
        <v>16</v>
      </c>
      <c r="G374" s="275">
        <f t="shared" si="28"/>
        <v>33</v>
      </c>
      <c r="H374" s="305">
        <f t="shared" si="28"/>
        <v>295</v>
      </c>
      <c r="I374" s="303">
        <f t="shared" si="28"/>
        <v>155</v>
      </c>
      <c r="J374" s="303">
        <f t="shared" si="28"/>
        <v>30</v>
      </c>
      <c r="K374" s="303">
        <f t="shared" si="28"/>
        <v>20</v>
      </c>
      <c r="L374" s="275">
        <f t="shared" si="28"/>
        <v>90</v>
      </c>
      <c r="M374" s="122">
        <f t="shared" si="28"/>
        <v>0</v>
      </c>
      <c r="N374" s="123">
        <f t="shared" si="28"/>
        <v>0</v>
      </c>
      <c r="O374" s="123">
        <f t="shared" si="28"/>
        <v>0</v>
      </c>
      <c r="P374" s="124">
        <f t="shared" si="28"/>
        <v>0</v>
      </c>
      <c r="Q374" s="122">
        <f t="shared" si="28"/>
        <v>25</v>
      </c>
      <c r="R374" s="123">
        <f t="shared" si="28"/>
        <v>0</v>
      </c>
      <c r="S374" s="123">
        <f t="shared" si="28"/>
        <v>0</v>
      </c>
      <c r="T374" s="125">
        <f t="shared" si="28"/>
        <v>20</v>
      </c>
      <c r="U374" s="126">
        <f t="shared" si="28"/>
        <v>85</v>
      </c>
      <c r="V374" s="123">
        <f t="shared" si="28"/>
        <v>10</v>
      </c>
      <c r="W374" s="123">
        <f t="shared" si="28"/>
        <v>20</v>
      </c>
      <c r="X374" s="124">
        <f t="shared" si="28"/>
        <v>40</v>
      </c>
      <c r="Y374" s="122">
        <f t="shared" si="28"/>
        <v>45</v>
      </c>
      <c r="Z374" s="123">
        <f t="shared" si="28"/>
        <v>20</v>
      </c>
      <c r="AA374" s="123">
        <f t="shared" si="28"/>
        <v>0</v>
      </c>
      <c r="AB374" s="125">
        <f t="shared" si="28"/>
        <v>30</v>
      </c>
    </row>
    <row r="375" spans="2:30" ht="18" customHeight="1" thickBot="1">
      <c r="B375" s="61"/>
      <c r="C375" s="299"/>
      <c r="D375" s="300"/>
      <c r="E375" s="302"/>
      <c r="F375" s="304"/>
      <c r="G375" s="276"/>
      <c r="H375" s="306"/>
      <c r="I375" s="304"/>
      <c r="J375" s="304"/>
      <c r="K375" s="304"/>
      <c r="L375" s="276"/>
      <c r="M375" s="277">
        <f>SUM(M374:P374)</f>
        <v>0</v>
      </c>
      <c r="N375" s="278"/>
      <c r="O375" s="278"/>
      <c r="P375" s="279"/>
      <c r="Q375" s="277">
        <f>SUM(Q374:T374)</f>
        <v>45</v>
      </c>
      <c r="R375" s="278"/>
      <c r="S375" s="278"/>
      <c r="T375" s="279"/>
      <c r="U375" s="277">
        <f>SUM(U374:X374)</f>
        <v>155</v>
      </c>
      <c r="V375" s="278"/>
      <c r="W375" s="278"/>
      <c r="X375" s="279"/>
      <c r="Y375" s="277">
        <f>SUM(Y374:AB374)</f>
        <v>95</v>
      </c>
      <c r="Z375" s="278"/>
      <c r="AA375" s="278"/>
      <c r="AB375" s="279"/>
      <c r="AD375" s="67">
        <f>SUM(M375:AB375)</f>
        <v>295</v>
      </c>
    </row>
    <row r="376" spans="2:28" ht="18" customHeight="1">
      <c r="B376" s="280" t="s">
        <v>187</v>
      </c>
      <c r="C376" s="281"/>
      <c r="D376" s="282"/>
      <c r="E376" s="283" t="s">
        <v>188</v>
      </c>
      <c r="F376" s="285" t="s">
        <v>24</v>
      </c>
      <c r="G376" s="288" t="s">
        <v>44</v>
      </c>
      <c r="H376" s="291" t="s">
        <v>8</v>
      </c>
      <c r="I376" s="272" t="s">
        <v>12</v>
      </c>
      <c r="J376" s="272" t="s">
        <v>13</v>
      </c>
      <c r="K376" s="272" t="s">
        <v>14</v>
      </c>
      <c r="L376" s="273" t="s">
        <v>40</v>
      </c>
      <c r="M376" s="270" t="s">
        <v>53</v>
      </c>
      <c r="N376" s="269"/>
      <c r="O376" s="269"/>
      <c r="P376" s="245"/>
      <c r="Q376" s="270" t="s">
        <v>54</v>
      </c>
      <c r="R376" s="269"/>
      <c r="S376" s="269"/>
      <c r="T376" s="271"/>
      <c r="U376" s="268" t="s">
        <v>55</v>
      </c>
      <c r="V376" s="269"/>
      <c r="W376" s="269"/>
      <c r="X376" s="245"/>
      <c r="Y376" s="270" t="s">
        <v>56</v>
      </c>
      <c r="Z376" s="269"/>
      <c r="AA376" s="269"/>
      <c r="AB376" s="271"/>
    </row>
    <row r="377" spans="2:28" ht="18" customHeight="1">
      <c r="B377" s="280"/>
      <c r="C377" s="281"/>
      <c r="D377" s="282"/>
      <c r="E377" s="283"/>
      <c r="F377" s="286"/>
      <c r="G377" s="289"/>
      <c r="H377" s="292"/>
      <c r="I377" s="272"/>
      <c r="J377" s="272"/>
      <c r="K377" s="272"/>
      <c r="L377" s="273"/>
      <c r="M377" s="260" t="s">
        <v>12</v>
      </c>
      <c r="N377" s="262" t="s">
        <v>13</v>
      </c>
      <c r="O377" s="258" t="s">
        <v>14</v>
      </c>
      <c r="P377" s="68" t="s">
        <v>57</v>
      </c>
      <c r="Q377" s="260" t="s">
        <v>12</v>
      </c>
      <c r="R377" s="262" t="s">
        <v>13</v>
      </c>
      <c r="S377" s="258" t="s">
        <v>14</v>
      </c>
      <c r="T377" s="68" t="s">
        <v>57</v>
      </c>
      <c r="U377" s="260" t="s">
        <v>12</v>
      </c>
      <c r="V377" s="262" t="s">
        <v>13</v>
      </c>
      <c r="W377" s="258" t="s">
        <v>14</v>
      </c>
      <c r="X377" s="68" t="s">
        <v>57</v>
      </c>
      <c r="Y377" s="260" t="s">
        <v>12</v>
      </c>
      <c r="Z377" s="262" t="s">
        <v>13</v>
      </c>
      <c r="AA377" s="258" t="s">
        <v>14</v>
      </c>
      <c r="AB377" s="68" t="s">
        <v>57</v>
      </c>
    </row>
    <row r="378" spans="2:28" ht="18" customHeight="1" thickBot="1">
      <c r="B378" s="280"/>
      <c r="C378" s="281"/>
      <c r="D378" s="282"/>
      <c r="E378" s="284"/>
      <c r="F378" s="287"/>
      <c r="G378" s="290"/>
      <c r="H378" s="293"/>
      <c r="I378" s="263"/>
      <c r="J378" s="263"/>
      <c r="K378" s="263"/>
      <c r="L378" s="274"/>
      <c r="M378" s="261"/>
      <c r="N378" s="263"/>
      <c r="O378" s="259"/>
      <c r="P378" s="25" t="s">
        <v>27</v>
      </c>
      <c r="Q378" s="261"/>
      <c r="R378" s="263"/>
      <c r="S378" s="259"/>
      <c r="T378" s="25" t="s">
        <v>27</v>
      </c>
      <c r="U378" s="261"/>
      <c r="V378" s="263"/>
      <c r="W378" s="259"/>
      <c r="X378" s="25" t="s">
        <v>27</v>
      </c>
      <c r="Y378" s="261"/>
      <c r="Z378" s="263"/>
      <c r="AA378" s="259"/>
      <c r="AB378" s="25" t="s">
        <v>27</v>
      </c>
    </row>
    <row r="379" spans="2:30" ht="18" customHeight="1">
      <c r="B379" s="280"/>
      <c r="C379" s="281"/>
      <c r="D379" s="282"/>
      <c r="E379" s="264">
        <f aca="true" t="shared" si="29" ref="E379:AB379">SUM(E24,E70,E119,E374)</f>
        <v>7</v>
      </c>
      <c r="F379" s="251">
        <f t="shared" si="29"/>
        <v>29</v>
      </c>
      <c r="G379" s="253">
        <f t="shared" si="29"/>
        <v>90</v>
      </c>
      <c r="H379" s="266">
        <f t="shared" si="29"/>
        <v>570</v>
      </c>
      <c r="I379" s="251">
        <f t="shared" si="29"/>
        <v>290</v>
      </c>
      <c r="J379" s="251">
        <f t="shared" si="29"/>
        <v>70</v>
      </c>
      <c r="K379" s="251">
        <f t="shared" si="29"/>
        <v>90</v>
      </c>
      <c r="L379" s="253">
        <f t="shared" si="29"/>
        <v>120</v>
      </c>
      <c r="M379" s="69">
        <f t="shared" si="29"/>
        <v>95</v>
      </c>
      <c r="N379" s="70">
        <f t="shared" si="29"/>
        <v>30</v>
      </c>
      <c r="O379" s="70">
        <f t="shared" si="29"/>
        <v>40</v>
      </c>
      <c r="P379" s="72">
        <f t="shared" si="29"/>
        <v>0</v>
      </c>
      <c r="Q379" s="69">
        <f t="shared" si="29"/>
        <v>65</v>
      </c>
      <c r="R379" s="70">
        <f t="shared" si="29"/>
        <v>10</v>
      </c>
      <c r="S379" s="70">
        <f t="shared" si="29"/>
        <v>30</v>
      </c>
      <c r="T379" s="71">
        <f t="shared" si="29"/>
        <v>50</v>
      </c>
      <c r="U379" s="73">
        <f t="shared" si="29"/>
        <v>85</v>
      </c>
      <c r="V379" s="70">
        <f t="shared" si="29"/>
        <v>10</v>
      </c>
      <c r="W379" s="70">
        <f t="shared" si="29"/>
        <v>20</v>
      </c>
      <c r="X379" s="72">
        <f t="shared" si="29"/>
        <v>40</v>
      </c>
      <c r="Y379" s="69">
        <f t="shared" si="29"/>
        <v>45</v>
      </c>
      <c r="Z379" s="70">
        <f t="shared" si="29"/>
        <v>20</v>
      </c>
      <c r="AA379" s="70">
        <f t="shared" si="29"/>
        <v>0</v>
      </c>
      <c r="AB379" s="71">
        <f t="shared" si="29"/>
        <v>30</v>
      </c>
      <c r="AD379" s="67" t="s">
        <v>45</v>
      </c>
    </row>
    <row r="380" spans="2:30" ht="18" customHeight="1" thickBot="1">
      <c r="B380" s="280"/>
      <c r="C380" s="281"/>
      <c r="D380" s="282"/>
      <c r="E380" s="265"/>
      <c r="F380" s="252"/>
      <c r="G380" s="254"/>
      <c r="H380" s="267"/>
      <c r="I380" s="252"/>
      <c r="J380" s="252"/>
      <c r="K380" s="252"/>
      <c r="L380" s="254"/>
      <c r="M380" s="255">
        <f>SUM(M379:P379)</f>
        <v>165</v>
      </c>
      <c r="N380" s="256"/>
      <c r="O380" s="256"/>
      <c r="P380" s="257"/>
      <c r="Q380" s="255">
        <f>SUM(Q379:T379)</f>
        <v>155</v>
      </c>
      <c r="R380" s="256"/>
      <c r="S380" s="256"/>
      <c r="T380" s="257"/>
      <c r="U380" s="255">
        <f>SUM(U379:X379)</f>
        <v>155</v>
      </c>
      <c r="V380" s="256"/>
      <c r="W380" s="256"/>
      <c r="X380" s="257"/>
      <c r="Y380" s="255">
        <f>SUM(Y379:AB379)</f>
        <v>95</v>
      </c>
      <c r="Z380" s="256"/>
      <c r="AA380" s="256"/>
      <c r="AB380" s="257"/>
      <c r="AD380" s="67">
        <f>SUM(M380:AB380)</f>
        <v>570</v>
      </c>
    </row>
    <row r="381" spans="2:30" ht="18" customHeight="1">
      <c r="B381" s="280"/>
      <c r="C381" s="281"/>
      <c r="D381" s="282"/>
      <c r="E381" s="236" t="s">
        <v>22</v>
      </c>
      <c r="F381" s="237"/>
      <c r="G381" s="238"/>
      <c r="H381" s="245" t="s">
        <v>23</v>
      </c>
      <c r="I381" s="246"/>
      <c r="J381" s="246"/>
      <c r="K381" s="246"/>
      <c r="L381" s="247"/>
      <c r="M381" s="248">
        <v>1</v>
      </c>
      <c r="N381" s="249"/>
      <c r="O381" s="249"/>
      <c r="P381" s="250"/>
      <c r="Q381" s="248">
        <v>2</v>
      </c>
      <c r="R381" s="249"/>
      <c r="S381" s="249"/>
      <c r="T381" s="250"/>
      <c r="U381" s="248">
        <v>3</v>
      </c>
      <c r="V381" s="249"/>
      <c r="W381" s="249"/>
      <c r="X381" s="250"/>
      <c r="Y381" s="248">
        <v>1</v>
      </c>
      <c r="Z381" s="249"/>
      <c r="AA381" s="249"/>
      <c r="AB381" s="250"/>
      <c r="AD381" s="67">
        <f>SUM(M381:AB381)</f>
        <v>7</v>
      </c>
    </row>
    <row r="382" spans="2:30" ht="18" customHeight="1">
      <c r="B382" s="280"/>
      <c r="C382" s="281"/>
      <c r="D382" s="282"/>
      <c r="E382" s="239"/>
      <c r="F382" s="240"/>
      <c r="G382" s="241"/>
      <c r="H382" s="230" t="s">
        <v>24</v>
      </c>
      <c r="I382" s="231"/>
      <c r="J382" s="231"/>
      <c r="K382" s="231"/>
      <c r="L382" s="232"/>
      <c r="M382" s="227">
        <v>6</v>
      </c>
      <c r="N382" s="228"/>
      <c r="O382" s="228"/>
      <c r="P382" s="229"/>
      <c r="Q382" s="227">
        <v>9</v>
      </c>
      <c r="R382" s="228"/>
      <c r="S382" s="228"/>
      <c r="T382" s="229"/>
      <c r="U382" s="227">
        <v>10</v>
      </c>
      <c r="V382" s="228"/>
      <c r="W382" s="228"/>
      <c r="X382" s="229"/>
      <c r="Y382" s="227">
        <v>4</v>
      </c>
      <c r="Z382" s="228"/>
      <c r="AA382" s="228"/>
      <c r="AB382" s="229"/>
      <c r="AD382" s="67">
        <f>SUM(M382:AB382)</f>
        <v>29</v>
      </c>
    </row>
    <row r="383" spans="2:30" ht="18" customHeight="1" thickBot="1">
      <c r="B383" s="280"/>
      <c r="C383" s="281"/>
      <c r="D383" s="282"/>
      <c r="E383" s="242"/>
      <c r="F383" s="243"/>
      <c r="G383" s="244"/>
      <c r="H383" s="230" t="s">
        <v>44</v>
      </c>
      <c r="I383" s="231"/>
      <c r="J383" s="231"/>
      <c r="K383" s="231"/>
      <c r="L383" s="232"/>
      <c r="M383" s="233">
        <v>22</v>
      </c>
      <c r="N383" s="234"/>
      <c r="O383" s="234"/>
      <c r="P383" s="235"/>
      <c r="Q383" s="233">
        <v>23</v>
      </c>
      <c r="R383" s="234"/>
      <c r="S383" s="234"/>
      <c r="T383" s="235"/>
      <c r="U383" s="233">
        <v>23</v>
      </c>
      <c r="V383" s="234"/>
      <c r="W383" s="234"/>
      <c r="X383" s="235"/>
      <c r="Y383" s="233">
        <v>22</v>
      </c>
      <c r="Z383" s="234"/>
      <c r="AA383" s="234"/>
      <c r="AB383" s="235"/>
      <c r="AD383" s="67">
        <f>SUM(M383:AB383)</f>
        <v>90</v>
      </c>
    </row>
    <row r="384" spans="2:28" ht="12.75" customHeight="1"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74"/>
      <c r="Q384" s="2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74"/>
    </row>
    <row r="385" spans="2:28" ht="18" customHeight="1">
      <c r="B385" s="75" t="s">
        <v>25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2"/>
      <c r="Q385" s="5"/>
      <c r="R385" s="11" t="s">
        <v>197</v>
      </c>
      <c r="S385" s="8"/>
      <c r="T385" s="6"/>
      <c r="U385" s="6"/>
      <c r="V385" s="6"/>
      <c r="W385" s="6"/>
      <c r="X385" s="6"/>
      <c r="Y385" s="76"/>
      <c r="AA385" s="6"/>
      <c r="AB385" s="77"/>
    </row>
    <row r="386" spans="2:28" ht="18" customHeight="1">
      <c r="B386" s="78" t="s">
        <v>16</v>
      </c>
      <c r="C386" s="11" t="s">
        <v>79</v>
      </c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2"/>
      <c r="Q386" s="5"/>
      <c r="R386" s="11"/>
      <c r="S386" s="8"/>
      <c r="T386" s="6"/>
      <c r="U386" s="6"/>
      <c r="V386" s="6"/>
      <c r="W386" s="6"/>
      <c r="X386" s="6"/>
      <c r="Y386" s="76"/>
      <c r="AA386" s="6"/>
      <c r="AB386" s="77"/>
    </row>
    <row r="387" spans="2:28" ht="18" customHeight="1">
      <c r="B387" s="78" t="s">
        <v>17</v>
      </c>
      <c r="C387" s="6" t="s">
        <v>182</v>
      </c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77"/>
      <c r="Q387" s="79"/>
      <c r="R387" s="80" t="s">
        <v>26</v>
      </c>
      <c r="S387" s="8"/>
      <c r="T387" s="81"/>
      <c r="U387" s="81"/>
      <c r="V387" s="81"/>
      <c r="W387" s="81"/>
      <c r="X387" s="81"/>
      <c r="Y387" s="81"/>
      <c r="Z387" s="81"/>
      <c r="AA387" s="81"/>
      <c r="AB387" s="82"/>
    </row>
    <row r="388" spans="2:28" ht="18" customHeight="1">
      <c r="B388" s="78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77"/>
      <c r="Q388" s="79"/>
      <c r="R388" s="11" t="s">
        <v>12</v>
      </c>
      <c r="S388" s="83" t="s">
        <v>60</v>
      </c>
      <c r="T388" s="81"/>
      <c r="U388" s="81"/>
      <c r="V388" s="81"/>
      <c r="W388" s="81"/>
      <c r="X388" s="81"/>
      <c r="Y388" s="81"/>
      <c r="Z388" s="81"/>
      <c r="AA388" s="81"/>
      <c r="AB388" s="82"/>
    </row>
    <row r="389" spans="2:28" ht="18" customHeight="1">
      <c r="B389" s="78"/>
      <c r="C389" s="6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2"/>
      <c r="Q389" s="79"/>
      <c r="R389" s="11" t="s">
        <v>13</v>
      </c>
      <c r="S389" s="83" t="s">
        <v>61</v>
      </c>
      <c r="T389" s="81"/>
      <c r="U389" s="81"/>
      <c r="V389" s="11"/>
      <c r="W389" s="81"/>
      <c r="X389" s="81"/>
      <c r="Y389" s="81"/>
      <c r="Z389" s="81"/>
      <c r="AA389" s="81"/>
      <c r="AB389" s="82"/>
    </row>
    <row r="390" spans="2:28" ht="18" customHeight="1">
      <c r="B390" s="78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2"/>
      <c r="Q390" s="79"/>
      <c r="R390" s="11" t="s">
        <v>14</v>
      </c>
      <c r="S390" s="83" t="s">
        <v>62</v>
      </c>
      <c r="T390" s="81"/>
      <c r="U390" s="81"/>
      <c r="V390" s="81"/>
      <c r="W390" s="81"/>
      <c r="X390" s="81"/>
      <c r="Y390" s="81"/>
      <c r="Z390" s="81"/>
      <c r="AA390" s="81"/>
      <c r="AB390" s="82"/>
    </row>
    <row r="391" spans="2:28" ht="18" customHeight="1">
      <c r="B391" s="78"/>
      <c r="C391" s="84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2"/>
      <c r="Q391" s="79"/>
      <c r="R391" s="11" t="s">
        <v>57</v>
      </c>
      <c r="S391" s="83" t="s">
        <v>63</v>
      </c>
      <c r="T391" s="81"/>
      <c r="U391" s="81"/>
      <c r="V391" s="81"/>
      <c r="W391" s="81"/>
      <c r="X391" s="81"/>
      <c r="Y391" s="81"/>
      <c r="Z391" s="81"/>
      <c r="AA391" s="81"/>
      <c r="AB391" s="82"/>
    </row>
    <row r="392" spans="2:28" ht="18" customHeight="1">
      <c r="B392" s="78"/>
      <c r="C392" s="85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2"/>
      <c r="Q392" s="79"/>
      <c r="R392" s="11" t="s">
        <v>27</v>
      </c>
      <c r="S392" s="83" t="s">
        <v>64</v>
      </c>
      <c r="T392" s="81"/>
      <c r="U392" s="81"/>
      <c r="V392" s="81"/>
      <c r="W392" s="11"/>
      <c r="X392" s="11"/>
      <c r="Y392" s="11"/>
      <c r="Z392" s="11"/>
      <c r="AA392" s="81"/>
      <c r="AB392" s="82"/>
    </row>
    <row r="393" spans="2:28" ht="18" customHeight="1">
      <c r="B393" s="78"/>
      <c r="C393" s="6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2"/>
      <c r="Q393" s="79"/>
      <c r="R393" s="11" t="s">
        <v>65</v>
      </c>
      <c r="S393" s="83" t="s">
        <v>66</v>
      </c>
      <c r="T393" s="81"/>
      <c r="U393" s="81"/>
      <c r="V393" s="81"/>
      <c r="W393" s="81"/>
      <c r="X393" s="81"/>
      <c r="Y393" s="81"/>
      <c r="Z393" s="81"/>
      <c r="AA393" s="81"/>
      <c r="AB393" s="82"/>
    </row>
    <row r="394" spans="2:28" ht="18" customHeight="1">
      <c r="B394" s="78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2"/>
      <c r="Q394" s="79"/>
      <c r="R394" s="86"/>
      <c r="S394" s="7" t="s">
        <v>28</v>
      </c>
      <c r="T394" s="11" t="s">
        <v>29</v>
      </c>
      <c r="U394" s="81"/>
      <c r="V394" s="81"/>
      <c r="W394" s="81"/>
      <c r="X394" s="81"/>
      <c r="Y394" s="81"/>
      <c r="Z394" s="81"/>
      <c r="AA394" s="81"/>
      <c r="AB394" s="82"/>
    </row>
    <row r="395" spans="2:28" ht="18" customHeight="1" thickBot="1">
      <c r="B395" s="87"/>
      <c r="C395" s="88"/>
      <c r="D395" s="88"/>
      <c r="E395" s="88"/>
      <c r="F395" s="89"/>
      <c r="G395" s="89"/>
      <c r="H395" s="89"/>
      <c r="I395" s="89"/>
      <c r="J395" s="89"/>
      <c r="K395" s="89"/>
      <c r="L395" s="88"/>
      <c r="M395" s="88"/>
      <c r="N395" s="88"/>
      <c r="O395" s="88"/>
      <c r="P395" s="90"/>
      <c r="Q395" s="224" t="s">
        <v>90</v>
      </c>
      <c r="R395" s="225"/>
      <c r="S395" s="225"/>
      <c r="T395" s="225"/>
      <c r="U395" s="225"/>
      <c r="V395" s="225"/>
      <c r="W395" s="225"/>
      <c r="X395" s="225"/>
      <c r="Y395" s="225"/>
      <c r="Z395" s="225"/>
      <c r="AA395" s="225"/>
      <c r="AB395" s="226"/>
    </row>
  </sheetData>
  <sheetProtection/>
  <mergeCells count="923">
    <mergeCell ref="E3:T5"/>
    <mergeCell ref="U3:AB3"/>
    <mergeCell ref="B4:D4"/>
    <mergeCell ref="U4:AB4"/>
    <mergeCell ref="B5:D5"/>
    <mergeCell ref="U5:AB5"/>
    <mergeCell ref="B6:D6"/>
    <mergeCell ref="U6:AB6"/>
    <mergeCell ref="B7:D7"/>
    <mergeCell ref="U7:AB7"/>
    <mergeCell ref="B8:D8"/>
    <mergeCell ref="U8:AB8"/>
    <mergeCell ref="U13:AB13"/>
    <mergeCell ref="U14:AB14"/>
    <mergeCell ref="B15:AB15"/>
    <mergeCell ref="B16:B20"/>
    <mergeCell ref="C16:D20"/>
    <mergeCell ref="E16:G17"/>
    <mergeCell ref="H16:L16"/>
    <mergeCell ref="M16:AB16"/>
    <mergeCell ref="H17:H20"/>
    <mergeCell ref="E18:E20"/>
    <mergeCell ref="F18:F20"/>
    <mergeCell ref="G18:G20"/>
    <mergeCell ref="I18:I20"/>
    <mergeCell ref="J18:J20"/>
    <mergeCell ref="B9:D9"/>
    <mergeCell ref="U19:U20"/>
    <mergeCell ref="I17:L17"/>
    <mergeCell ref="M17:P17"/>
    <mergeCell ref="Q17:T17"/>
    <mergeCell ref="U17:X17"/>
    <mergeCell ref="Y17:AB17"/>
    <mergeCell ref="M19:M20"/>
    <mergeCell ref="N19:N20"/>
    <mergeCell ref="O19:O20"/>
    <mergeCell ref="Q19:Q20"/>
    <mergeCell ref="R19:R20"/>
    <mergeCell ref="S19:S20"/>
    <mergeCell ref="V19:V20"/>
    <mergeCell ref="W19:W20"/>
    <mergeCell ref="Y19:Y20"/>
    <mergeCell ref="Z19:Z20"/>
    <mergeCell ref="AA19:AA20"/>
    <mergeCell ref="C21:L21"/>
    <mergeCell ref="M21:AB21"/>
    <mergeCell ref="K18:K20"/>
    <mergeCell ref="L18:L20"/>
    <mergeCell ref="M18:AB18"/>
    <mergeCell ref="C23:D23"/>
    <mergeCell ref="C24:D24"/>
    <mergeCell ref="C25:D25"/>
    <mergeCell ref="M25:P25"/>
    <mergeCell ref="Q25:T25"/>
    <mergeCell ref="U25:X25"/>
    <mergeCell ref="Y25:AB25"/>
    <mergeCell ref="B26:D33"/>
    <mergeCell ref="E26:E28"/>
    <mergeCell ref="F26:F28"/>
    <mergeCell ref="G26:G28"/>
    <mergeCell ref="H26:H28"/>
    <mergeCell ref="I26:I28"/>
    <mergeCell ref="J26:J28"/>
    <mergeCell ref="K26:K28"/>
    <mergeCell ref="L26:L28"/>
    <mergeCell ref="M26:P26"/>
    <mergeCell ref="Q26:T26"/>
    <mergeCell ref="U26:X26"/>
    <mergeCell ref="Y26:AB26"/>
    <mergeCell ref="M27:M28"/>
    <mergeCell ref="N27:N28"/>
    <mergeCell ref="O27:O28"/>
    <mergeCell ref="Q27:Q28"/>
    <mergeCell ref="R27:R28"/>
    <mergeCell ref="S27:S28"/>
    <mergeCell ref="U27:U28"/>
    <mergeCell ref="V27:V28"/>
    <mergeCell ref="W27:W28"/>
    <mergeCell ref="Y27:Y28"/>
    <mergeCell ref="Z27:Z28"/>
    <mergeCell ref="AA27:AA28"/>
    <mergeCell ref="E29:E30"/>
    <mergeCell ref="F29:F30"/>
    <mergeCell ref="G29:G30"/>
    <mergeCell ref="H29:H30"/>
    <mergeCell ref="I29:I30"/>
    <mergeCell ref="J29:J30"/>
    <mergeCell ref="K29:K30"/>
    <mergeCell ref="L29:L30"/>
    <mergeCell ref="M30:P30"/>
    <mergeCell ref="Q30:T30"/>
    <mergeCell ref="U30:X30"/>
    <mergeCell ref="Y30:AB30"/>
    <mergeCell ref="E31:G33"/>
    <mergeCell ref="H31:L31"/>
    <mergeCell ref="M31:P31"/>
    <mergeCell ref="Q31:T31"/>
    <mergeCell ref="U31:X31"/>
    <mergeCell ref="Y31:AB31"/>
    <mergeCell ref="H32:L32"/>
    <mergeCell ref="M32:P32"/>
    <mergeCell ref="Q32:T32"/>
    <mergeCell ref="U32:X32"/>
    <mergeCell ref="Y32:AB32"/>
    <mergeCell ref="H33:L33"/>
    <mergeCell ref="M33:P33"/>
    <mergeCell ref="Q33:T33"/>
    <mergeCell ref="U33:X33"/>
    <mergeCell ref="Y33:AB33"/>
    <mergeCell ref="Q45:AB45"/>
    <mergeCell ref="E46:T48"/>
    <mergeCell ref="U46:AB46"/>
    <mergeCell ref="B47:D47"/>
    <mergeCell ref="B48:D48"/>
    <mergeCell ref="B50:D50"/>
    <mergeCell ref="B51:D51"/>
    <mergeCell ref="B52:D52"/>
    <mergeCell ref="B53:D53"/>
    <mergeCell ref="U54:AB54"/>
    <mergeCell ref="U55:AB55"/>
    <mergeCell ref="U58:AB58"/>
    <mergeCell ref="B59:AB59"/>
    <mergeCell ref="B60:B64"/>
    <mergeCell ref="C60:D64"/>
    <mergeCell ref="E60:G61"/>
    <mergeCell ref="H60:L60"/>
    <mergeCell ref="M60:AB60"/>
    <mergeCell ref="H61:H64"/>
    <mergeCell ref="I61:L61"/>
    <mergeCell ref="M61:P61"/>
    <mergeCell ref="Q61:T61"/>
    <mergeCell ref="U61:X61"/>
    <mergeCell ref="Y61:AB61"/>
    <mergeCell ref="E62:E64"/>
    <mergeCell ref="F62:F64"/>
    <mergeCell ref="G62:G64"/>
    <mergeCell ref="I62:I64"/>
    <mergeCell ref="J62:J64"/>
    <mergeCell ref="K62:K64"/>
    <mergeCell ref="L62:L64"/>
    <mergeCell ref="M62:AB62"/>
    <mergeCell ref="M63:M64"/>
    <mergeCell ref="N63:N64"/>
    <mergeCell ref="O63:O64"/>
    <mergeCell ref="Q63:Q64"/>
    <mergeCell ref="R63:R64"/>
    <mergeCell ref="S63:S64"/>
    <mergeCell ref="U63:U64"/>
    <mergeCell ref="V63:V64"/>
    <mergeCell ref="W63:W64"/>
    <mergeCell ref="Y63:Y64"/>
    <mergeCell ref="Z63:Z64"/>
    <mergeCell ref="AA63:AA64"/>
    <mergeCell ref="C65:L65"/>
    <mergeCell ref="M65:AB65"/>
    <mergeCell ref="C66:D66"/>
    <mergeCell ref="C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1:P71"/>
    <mergeCell ref="Q71:T71"/>
    <mergeCell ref="U71:X71"/>
    <mergeCell ref="Y71:AB71"/>
    <mergeCell ref="B72:D79"/>
    <mergeCell ref="E72:E74"/>
    <mergeCell ref="F72:F74"/>
    <mergeCell ref="G72:G74"/>
    <mergeCell ref="H72:H74"/>
    <mergeCell ref="I72:I74"/>
    <mergeCell ref="H79:L79"/>
    <mergeCell ref="J72:J74"/>
    <mergeCell ref="K72:K74"/>
    <mergeCell ref="L72:L74"/>
    <mergeCell ref="M72:P72"/>
    <mergeCell ref="Q72:T72"/>
    <mergeCell ref="U72:X72"/>
    <mergeCell ref="Y72:AB72"/>
    <mergeCell ref="M73:M74"/>
    <mergeCell ref="N73:N74"/>
    <mergeCell ref="O73:O74"/>
    <mergeCell ref="Q73:Q74"/>
    <mergeCell ref="R73:R74"/>
    <mergeCell ref="S73:S74"/>
    <mergeCell ref="U73:U74"/>
    <mergeCell ref="V73:V74"/>
    <mergeCell ref="W73:W74"/>
    <mergeCell ref="Y73:Y74"/>
    <mergeCell ref="Z73:Z74"/>
    <mergeCell ref="AA73:AA74"/>
    <mergeCell ref="E75:E76"/>
    <mergeCell ref="F75:F76"/>
    <mergeCell ref="G75:G76"/>
    <mergeCell ref="H75:H76"/>
    <mergeCell ref="I75:I76"/>
    <mergeCell ref="J75:J76"/>
    <mergeCell ref="K75:K76"/>
    <mergeCell ref="L75:L76"/>
    <mergeCell ref="M76:P76"/>
    <mergeCell ref="Q76:T76"/>
    <mergeCell ref="U76:X76"/>
    <mergeCell ref="Y76:AB76"/>
    <mergeCell ref="E77:G79"/>
    <mergeCell ref="H77:L77"/>
    <mergeCell ref="M77:P77"/>
    <mergeCell ref="Q77:T77"/>
    <mergeCell ref="U77:X77"/>
    <mergeCell ref="Y77:AB77"/>
    <mergeCell ref="H78:L78"/>
    <mergeCell ref="M78:P78"/>
    <mergeCell ref="Q78:T78"/>
    <mergeCell ref="U78:X78"/>
    <mergeCell ref="Y78:AB78"/>
    <mergeCell ref="M79:P79"/>
    <mergeCell ref="Q79:T79"/>
    <mergeCell ref="U79:X79"/>
    <mergeCell ref="Y79:AB79"/>
    <mergeCell ref="Q91:AB91"/>
    <mergeCell ref="E92:T94"/>
    <mergeCell ref="U92:AB92"/>
    <mergeCell ref="B93:D93"/>
    <mergeCell ref="B94:D94"/>
    <mergeCell ref="B96:D96"/>
    <mergeCell ref="B97:D97"/>
    <mergeCell ref="B98:D98"/>
    <mergeCell ref="B99:D99"/>
    <mergeCell ref="U100:AB100"/>
    <mergeCell ref="U101:AB101"/>
    <mergeCell ref="U104:AB104"/>
    <mergeCell ref="B105:AB105"/>
    <mergeCell ref="B106:B110"/>
    <mergeCell ref="C106:D110"/>
    <mergeCell ref="E106:G107"/>
    <mergeCell ref="H106:L106"/>
    <mergeCell ref="M106:AB106"/>
    <mergeCell ref="H107:H110"/>
    <mergeCell ref="I107:L107"/>
    <mergeCell ref="M107:P107"/>
    <mergeCell ref="Q107:T107"/>
    <mergeCell ref="U107:X107"/>
    <mergeCell ref="Y107:AB107"/>
    <mergeCell ref="E108:E110"/>
    <mergeCell ref="F108:F110"/>
    <mergeCell ref="G108:G110"/>
    <mergeCell ref="I108:I110"/>
    <mergeCell ref="J108:J110"/>
    <mergeCell ref="K108:K110"/>
    <mergeCell ref="L108:L110"/>
    <mergeCell ref="M108:AB108"/>
    <mergeCell ref="M109:M110"/>
    <mergeCell ref="N109:N110"/>
    <mergeCell ref="O109:O110"/>
    <mergeCell ref="Q109:Q110"/>
    <mergeCell ref="R109:R110"/>
    <mergeCell ref="S109:S110"/>
    <mergeCell ref="U109:U110"/>
    <mergeCell ref="V109:V110"/>
    <mergeCell ref="W109:W110"/>
    <mergeCell ref="Y109:Y110"/>
    <mergeCell ref="Z109:Z110"/>
    <mergeCell ref="AA109:AA110"/>
    <mergeCell ref="M111:AB111"/>
    <mergeCell ref="C112:D112"/>
    <mergeCell ref="C113:D113"/>
    <mergeCell ref="C114:D114"/>
    <mergeCell ref="C115:D115"/>
    <mergeCell ref="C116:D116"/>
    <mergeCell ref="C118:D118"/>
    <mergeCell ref="C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20:P120"/>
    <mergeCell ref="Q120:T120"/>
    <mergeCell ref="U120:X120"/>
    <mergeCell ref="Y120:AB120"/>
    <mergeCell ref="B121:D128"/>
    <mergeCell ref="E121:E123"/>
    <mergeCell ref="F121:F123"/>
    <mergeCell ref="G121:G123"/>
    <mergeCell ref="H121:H123"/>
    <mergeCell ref="I121:I123"/>
    <mergeCell ref="J121:J123"/>
    <mergeCell ref="K121:K123"/>
    <mergeCell ref="L121:L123"/>
    <mergeCell ref="M121:P121"/>
    <mergeCell ref="Q121:T121"/>
    <mergeCell ref="U121:X121"/>
    <mergeCell ref="Y121:AB121"/>
    <mergeCell ref="M122:M123"/>
    <mergeCell ref="N122:N123"/>
    <mergeCell ref="O122:O123"/>
    <mergeCell ref="Q122:Q123"/>
    <mergeCell ref="R122:R123"/>
    <mergeCell ref="S122:S123"/>
    <mergeCell ref="U122:U123"/>
    <mergeCell ref="V122:V123"/>
    <mergeCell ref="W122:W123"/>
    <mergeCell ref="Y122:Y123"/>
    <mergeCell ref="Z122:Z123"/>
    <mergeCell ref="AA122:AA123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5:P125"/>
    <mergeCell ref="Q125:T125"/>
    <mergeCell ref="U125:X125"/>
    <mergeCell ref="Y125:AB125"/>
    <mergeCell ref="E126:G128"/>
    <mergeCell ref="H126:L126"/>
    <mergeCell ref="M126:P126"/>
    <mergeCell ref="Q126:T126"/>
    <mergeCell ref="U126:X126"/>
    <mergeCell ref="Y126:AB126"/>
    <mergeCell ref="H127:L127"/>
    <mergeCell ref="M127:P127"/>
    <mergeCell ref="Q127:T127"/>
    <mergeCell ref="U127:X127"/>
    <mergeCell ref="Y127:AB127"/>
    <mergeCell ref="H128:L128"/>
    <mergeCell ref="M128:P128"/>
    <mergeCell ref="Q128:T128"/>
    <mergeCell ref="U128:X128"/>
    <mergeCell ref="Y128:AB128"/>
    <mergeCell ref="Q140:AB140"/>
    <mergeCell ref="E141:T143"/>
    <mergeCell ref="U141:AB141"/>
    <mergeCell ref="B142:D142"/>
    <mergeCell ref="B143:D143"/>
    <mergeCell ref="B145:D145"/>
    <mergeCell ref="B146:D146"/>
    <mergeCell ref="U146:AB146"/>
    <mergeCell ref="B147:D147"/>
    <mergeCell ref="U147:AB147"/>
    <mergeCell ref="B148:D148"/>
    <mergeCell ref="U149:AB149"/>
    <mergeCell ref="B150:AB150"/>
    <mergeCell ref="B151:B155"/>
    <mergeCell ref="C151:D155"/>
    <mergeCell ref="E151:G152"/>
    <mergeCell ref="H151:L151"/>
    <mergeCell ref="M151:AB151"/>
    <mergeCell ref="H152:H155"/>
    <mergeCell ref="I152:L152"/>
    <mergeCell ref="M152:P152"/>
    <mergeCell ref="Q152:T152"/>
    <mergeCell ref="U152:X152"/>
    <mergeCell ref="Y152:AB152"/>
    <mergeCell ref="E153:E155"/>
    <mergeCell ref="F153:F155"/>
    <mergeCell ref="G153:G155"/>
    <mergeCell ref="I153:I155"/>
    <mergeCell ref="J153:J155"/>
    <mergeCell ref="K153:K155"/>
    <mergeCell ref="L153:L155"/>
    <mergeCell ref="M153:AB153"/>
    <mergeCell ref="M154:M155"/>
    <mergeCell ref="N154:N155"/>
    <mergeCell ref="O154:O155"/>
    <mergeCell ref="Q154:Q155"/>
    <mergeCell ref="R154:R155"/>
    <mergeCell ref="S154:S155"/>
    <mergeCell ref="U154:U155"/>
    <mergeCell ref="V154:V155"/>
    <mergeCell ref="W154:W155"/>
    <mergeCell ref="Y154:Y155"/>
    <mergeCell ref="Z154:Z155"/>
    <mergeCell ref="AA154:AA155"/>
    <mergeCell ref="C156:L156"/>
    <mergeCell ref="M156:AB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9:D169"/>
    <mergeCell ref="C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1:P171"/>
    <mergeCell ref="Q171:T171"/>
    <mergeCell ref="U171:X171"/>
    <mergeCell ref="Y171:AB171"/>
    <mergeCell ref="B172:D179"/>
    <mergeCell ref="E172:E174"/>
    <mergeCell ref="F172:F174"/>
    <mergeCell ref="G172:G174"/>
    <mergeCell ref="H172:H174"/>
    <mergeCell ref="I172:I174"/>
    <mergeCell ref="J172:J174"/>
    <mergeCell ref="K172:K174"/>
    <mergeCell ref="L172:L174"/>
    <mergeCell ref="M172:P172"/>
    <mergeCell ref="Q172:T172"/>
    <mergeCell ref="U172:X172"/>
    <mergeCell ref="Y172:AB172"/>
    <mergeCell ref="M173:M174"/>
    <mergeCell ref="N173:N174"/>
    <mergeCell ref="O173:O174"/>
    <mergeCell ref="Q173:Q174"/>
    <mergeCell ref="R173:R174"/>
    <mergeCell ref="S173:S174"/>
    <mergeCell ref="U173:U174"/>
    <mergeCell ref="V173:V174"/>
    <mergeCell ref="W173:W174"/>
    <mergeCell ref="Y173:Y174"/>
    <mergeCell ref="Z173:Z174"/>
    <mergeCell ref="AA173:AA174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6:P176"/>
    <mergeCell ref="Q176:T176"/>
    <mergeCell ref="U176:X176"/>
    <mergeCell ref="Y176:AB176"/>
    <mergeCell ref="E177:G179"/>
    <mergeCell ref="H177:L177"/>
    <mergeCell ref="M177:P177"/>
    <mergeCell ref="Q177:T177"/>
    <mergeCell ref="U177:X177"/>
    <mergeCell ref="Y177:AB177"/>
    <mergeCell ref="H178:L178"/>
    <mergeCell ref="M178:P178"/>
    <mergeCell ref="Q178:T178"/>
    <mergeCell ref="U178:X178"/>
    <mergeCell ref="Y178:AB178"/>
    <mergeCell ref="H179:L179"/>
    <mergeCell ref="M179:P179"/>
    <mergeCell ref="Q179:T179"/>
    <mergeCell ref="U179:X179"/>
    <mergeCell ref="Y179:AB179"/>
    <mergeCell ref="Q191:AB191"/>
    <mergeCell ref="E192:T194"/>
    <mergeCell ref="U192:AB192"/>
    <mergeCell ref="B193:D193"/>
    <mergeCell ref="B194:D194"/>
    <mergeCell ref="B196:D196"/>
    <mergeCell ref="B197:D197"/>
    <mergeCell ref="U197:AB197"/>
    <mergeCell ref="B198:D198"/>
    <mergeCell ref="U198:AB198"/>
    <mergeCell ref="B199:D199"/>
    <mergeCell ref="U200:AB200"/>
    <mergeCell ref="B201:AB201"/>
    <mergeCell ref="B202:B206"/>
    <mergeCell ref="C202:D206"/>
    <mergeCell ref="E202:G203"/>
    <mergeCell ref="H202:L202"/>
    <mergeCell ref="M202:AB202"/>
    <mergeCell ref="H203:H206"/>
    <mergeCell ref="I203:L203"/>
    <mergeCell ref="M203:P203"/>
    <mergeCell ref="Q203:T203"/>
    <mergeCell ref="U203:X203"/>
    <mergeCell ref="Y203:AB203"/>
    <mergeCell ref="E204:E206"/>
    <mergeCell ref="F204:F206"/>
    <mergeCell ref="G204:G206"/>
    <mergeCell ref="I204:I206"/>
    <mergeCell ref="J204:J206"/>
    <mergeCell ref="K204:K206"/>
    <mergeCell ref="L204:L206"/>
    <mergeCell ref="M204:AB204"/>
    <mergeCell ref="M205:M206"/>
    <mergeCell ref="N205:N206"/>
    <mergeCell ref="O205:O206"/>
    <mergeCell ref="Q205:Q206"/>
    <mergeCell ref="R205:R206"/>
    <mergeCell ref="S205:S206"/>
    <mergeCell ref="U205:U206"/>
    <mergeCell ref="V205:V206"/>
    <mergeCell ref="W205:W206"/>
    <mergeCell ref="Y205:Y206"/>
    <mergeCell ref="Z205:Z206"/>
    <mergeCell ref="AA205:AA206"/>
    <mergeCell ref="C207:L207"/>
    <mergeCell ref="M207:AB207"/>
    <mergeCell ref="C221:D222"/>
    <mergeCell ref="E221:E222"/>
    <mergeCell ref="F221:F222"/>
    <mergeCell ref="G221:G222"/>
    <mergeCell ref="H221:H222"/>
    <mergeCell ref="I221:I222"/>
    <mergeCell ref="J221:J222"/>
    <mergeCell ref="K221:K222"/>
    <mergeCell ref="L221:L222"/>
    <mergeCell ref="M222:P222"/>
    <mergeCell ref="Q222:T222"/>
    <mergeCell ref="U222:X222"/>
    <mergeCell ref="Y222:AB222"/>
    <mergeCell ref="B223:D230"/>
    <mergeCell ref="E223:E225"/>
    <mergeCell ref="F223:F225"/>
    <mergeCell ref="G223:G225"/>
    <mergeCell ref="H223:H225"/>
    <mergeCell ref="I223:I225"/>
    <mergeCell ref="J223:J225"/>
    <mergeCell ref="K223:K225"/>
    <mergeCell ref="L223:L225"/>
    <mergeCell ref="M223:P223"/>
    <mergeCell ref="Q223:T223"/>
    <mergeCell ref="U223:X223"/>
    <mergeCell ref="Y223:AB223"/>
    <mergeCell ref="M224:M225"/>
    <mergeCell ref="N224:N225"/>
    <mergeCell ref="O224:O225"/>
    <mergeCell ref="Q224:Q225"/>
    <mergeCell ref="R224:R225"/>
    <mergeCell ref="S224:S225"/>
    <mergeCell ref="U224:U225"/>
    <mergeCell ref="V224:V225"/>
    <mergeCell ref="W224:W225"/>
    <mergeCell ref="Y224:Y225"/>
    <mergeCell ref="Z224:Z225"/>
    <mergeCell ref="AA224:AA225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7:P227"/>
    <mergeCell ref="Q227:T227"/>
    <mergeCell ref="U227:X227"/>
    <mergeCell ref="Y227:AB227"/>
    <mergeCell ref="E228:G230"/>
    <mergeCell ref="H228:L228"/>
    <mergeCell ref="M228:P228"/>
    <mergeCell ref="Q228:T228"/>
    <mergeCell ref="U228:X228"/>
    <mergeCell ref="Y228:AB228"/>
    <mergeCell ref="H229:L229"/>
    <mergeCell ref="M229:P229"/>
    <mergeCell ref="Q229:T229"/>
    <mergeCell ref="U229:X229"/>
    <mergeCell ref="Y229:AB229"/>
    <mergeCell ref="H230:L230"/>
    <mergeCell ref="M230:P230"/>
    <mergeCell ref="Q230:T230"/>
    <mergeCell ref="U230:X230"/>
    <mergeCell ref="Y230:AB230"/>
    <mergeCell ref="Q242:AB242"/>
    <mergeCell ref="E243:T245"/>
    <mergeCell ref="U243:AB243"/>
    <mergeCell ref="B244:D244"/>
    <mergeCell ref="B245:D245"/>
    <mergeCell ref="B247:D247"/>
    <mergeCell ref="B248:D248"/>
    <mergeCell ref="U248:AB248"/>
    <mergeCell ref="B249:D249"/>
    <mergeCell ref="U249:AB249"/>
    <mergeCell ref="B250:D250"/>
    <mergeCell ref="U251:AB251"/>
    <mergeCell ref="B252:AB252"/>
    <mergeCell ref="B253:B257"/>
    <mergeCell ref="C253:D257"/>
    <mergeCell ref="E253:G254"/>
    <mergeCell ref="H253:L253"/>
    <mergeCell ref="M253:AB253"/>
    <mergeCell ref="H254:H257"/>
    <mergeCell ref="I254:L254"/>
    <mergeCell ref="M254:P254"/>
    <mergeCell ref="Q254:T254"/>
    <mergeCell ref="U254:X254"/>
    <mergeCell ref="Y254:AB254"/>
    <mergeCell ref="E255:E257"/>
    <mergeCell ref="F255:F257"/>
    <mergeCell ref="G255:G257"/>
    <mergeCell ref="I255:I257"/>
    <mergeCell ref="J255:J257"/>
    <mergeCell ref="K255:K257"/>
    <mergeCell ref="L255:L257"/>
    <mergeCell ref="M255:AB255"/>
    <mergeCell ref="M256:M257"/>
    <mergeCell ref="N256:N257"/>
    <mergeCell ref="O256:O257"/>
    <mergeCell ref="Q256:Q257"/>
    <mergeCell ref="R256:R257"/>
    <mergeCell ref="S256:S257"/>
    <mergeCell ref="U256:U257"/>
    <mergeCell ref="V256:V257"/>
    <mergeCell ref="W256:W257"/>
    <mergeCell ref="Y256:Y257"/>
    <mergeCell ref="Z256:Z257"/>
    <mergeCell ref="AA256:AA257"/>
    <mergeCell ref="C258:L258"/>
    <mergeCell ref="M258:AB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70:D270"/>
    <mergeCell ref="C271:D272"/>
    <mergeCell ref="E271:E272"/>
    <mergeCell ref="F271:F272"/>
    <mergeCell ref="G271:G272"/>
    <mergeCell ref="H271:H272"/>
    <mergeCell ref="I271:I272"/>
    <mergeCell ref="J271:J272"/>
    <mergeCell ref="K271:K272"/>
    <mergeCell ref="L271:L272"/>
    <mergeCell ref="M272:P272"/>
    <mergeCell ref="Q272:T272"/>
    <mergeCell ref="U272:X272"/>
    <mergeCell ref="Y272:AB272"/>
    <mergeCell ref="B273:D280"/>
    <mergeCell ref="E273:E275"/>
    <mergeCell ref="F273:F275"/>
    <mergeCell ref="G273:G275"/>
    <mergeCell ref="H273:H275"/>
    <mergeCell ref="I273:I275"/>
    <mergeCell ref="J273:J275"/>
    <mergeCell ref="K273:K275"/>
    <mergeCell ref="L273:L275"/>
    <mergeCell ref="M273:P273"/>
    <mergeCell ref="Q273:T273"/>
    <mergeCell ref="U273:X273"/>
    <mergeCell ref="Y273:AB273"/>
    <mergeCell ref="M274:M275"/>
    <mergeCell ref="N274:N275"/>
    <mergeCell ref="O274:O275"/>
    <mergeCell ref="Q274:Q275"/>
    <mergeCell ref="R274:R275"/>
    <mergeCell ref="S274:S275"/>
    <mergeCell ref="U274:U275"/>
    <mergeCell ref="V274:V275"/>
    <mergeCell ref="W274:W275"/>
    <mergeCell ref="Y274:Y275"/>
    <mergeCell ref="Z274:Z275"/>
    <mergeCell ref="AA274:AA275"/>
    <mergeCell ref="E276:E277"/>
    <mergeCell ref="F276:F277"/>
    <mergeCell ref="G276:G277"/>
    <mergeCell ref="H276:H277"/>
    <mergeCell ref="I276:I277"/>
    <mergeCell ref="J276:J277"/>
    <mergeCell ref="K276:K277"/>
    <mergeCell ref="L276:L277"/>
    <mergeCell ref="M277:P277"/>
    <mergeCell ref="Q277:T277"/>
    <mergeCell ref="U277:X277"/>
    <mergeCell ref="Y277:AB277"/>
    <mergeCell ref="E278:G280"/>
    <mergeCell ref="H278:L278"/>
    <mergeCell ref="M278:P278"/>
    <mergeCell ref="Q278:T278"/>
    <mergeCell ref="U278:X278"/>
    <mergeCell ref="Y278:AB278"/>
    <mergeCell ref="H279:L279"/>
    <mergeCell ref="M279:P279"/>
    <mergeCell ref="Q279:T279"/>
    <mergeCell ref="U279:X279"/>
    <mergeCell ref="Y279:AB279"/>
    <mergeCell ref="H280:L280"/>
    <mergeCell ref="M280:P280"/>
    <mergeCell ref="Q280:T280"/>
    <mergeCell ref="U280:X280"/>
    <mergeCell ref="Y280:AB280"/>
    <mergeCell ref="Q292:AB292"/>
    <mergeCell ref="E293:T295"/>
    <mergeCell ref="U293:AB293"/>
    <mergeCell ref="B294:D294"/>
    <mergeCell ref="B295:D295"/>
    <mergeCell ref="B297:D297"/>
    <mergeCell ref="B298:D298"/>
    <mergeCell ref="U298:AB298"/>
    <mergeCell ref="B299:D299"/>
    <mergeCell ref="U299:AB299"/>
    <mergeCell ref="B300:D300"/>
    <mergeCell ref="U301:AB301"/>
    <mergeCell ref="B302:AB302"/>
    <mergeCell ref="B303:B307"/>
    <mergeCell ref="C303:D307"/>
    <mergeCell ref="E303:G304"/>
    <mergeCell ref="H303:L303"/>
    <mergeCell ref="M303:AB303"/>
    <mergeCell ref="H304:H307"/>
    <mergeCell ref="I304:L304"/>
    <mergeCell ref="M304:P304"/>
    <mergeCell ref="Q304:T304"/>
    <mergeCell ref="U304:X304"/>
    <mergeCell ref="Y304:AB304"/>
    <mergeCell ref="E305:E307"/>
    <mergeCell ref="F305:F307"/>
    <mergeCell ref="G305:G307"/>
    <mergeCell ref="I305:I307"/>
    <mergeCell ref="J305:J307"/>
    <mergeCell ref="K305:K307"/>
    <mergeCell ref="L305:L307"/>
    <mergeCell ref="M305:AB305"/>
    <mergeCell ref="M306:M307"/>
    <mergeCell ref="N306:N307"/>
    <mergeCell ref="O306:O307"/>
    <mergeCell ref="Q306:Q307"/>
    <mergeCell ref="R306:R307"/>
    <mergeCell ref="S306:S307"/>
    <mergeCell ref="U306:U307"/>
    <mergeCell ref="V306:V307"/>
    <mergeCell ref="W306:W307"/>
    <mergeCell ref="Y306:Y307"/>
    <mergeCell ref="Z306:Z307"/>
    <mergeCell ref="AA306:AA307"/>
    <mergeCell ref="C308:L308"/>
    <mergeCell ref="M308:AB308"/>
    <mergeCell ref="C322:D323"/>
    <mergeCell ref="E322:E323"/>
    <mergeCell ref="F322:F323"/>
    <mergeCell ref="G322:G323"/>
    <mergeCell ref="H322:H323"/>
    <mergeCell ref="I322:I323"/>
    <mergeCell ref="J322:J323"/>
    <mergeCell ref="K322:K323"/>
    <mergeCell ref="L322:L323"/>
    <mergeCell ref="M323:P323"/>
    <mergeCell ref="Q323:T323"/>
    <mergeCell ref="U323:X323"/>
    <mergeCell ref="Y323:AB323"/>
    <mergeCell ref="B324:D331"/>
    <mergeCell ref="E324:E326"/>
    <mergeCell ref="F324:F326"/>
    <mergeCell ref="G324:G326"/>
    <mergeCell ref="H324:H326"/>
    <mergeCell ref="I324:I326"/>
    <mergeCell ref="J324:J326"/>
    <mergeCell ref="K324:K326"/>
    <mergeCell ref="L324:L326"/>
    <mergeCell ref="M324:P324"/>
    <mergeCell ref="Q324:T324"/>
    <mergeCell ref="U324:X324"/>
    <mergeCell ref="Y324:AB324"/>
    <mergeCell ref="M325:M326"/>
    <mergeCell ref="N325:N326"/>
    <mergeCell ref="O325:O326"/>
    <mergeCell ref="Q325:Q326"/>
    <mergeCell ref="R325:R326"/>
    <mergeCell ref="S325:S326"/>
    <mergeCell ref="U325:U326"/>
    <mergeCell ref="V325:V326"/>
    <mergeCell ref="W325:W326"/>
    <mergeCell ref="Y325:Y326"/>
    <mergeCell ref="Z325:Z326"/>
    <mergeCell ref="AA325:AA326"/>
    <mergeCell ref="E327:E328"/>
    <mergeCell ref="F327:F328"/>
    <mergeCell ref="G327:G328"/>
    <mergeCell ref="H327:H328"/>
    <mergeCell ref="I327:I328"/>
    <mergeCell ref="J327:J328"/>
    <mergeCell ref="K327:K328"/>
    <mergeCell ref="L327:L328"/>
    <mergeCell ref="M328:P328"/>
    <mergeCell ref="Q328:T328"/>
    <mergeCell ref="U328:X328"/>
    <mergeCell ref="Y328:AB328"/>
    <mergeCell ref="E329:G331"/>
    <mergeCell ref="H329:L329"/>
    <mergeCell ref="M329:P329"/>
    <mergeCell ref="Q329:T329"/>
    <mergeCell ref="U329:X329"/>
    <mergeCell ref="Y329:AB329"/>
    <mergeCell ref="H330:L330"/>
    <mergeCell ref="M330:P330"/>
    <mergeCell ref="Q330:T330"/>
    <mergeCell ref="U330:X330"/>
    <mergeCell ref="Y330:AB330"/>
    <mergeCell ref="H331:L331"/>
    <mergeCell ref="M331:P331"/>
    <mergeCell ref="Q331:T331"/>
    <mergeCell ref="U331:X331"/>
    <mergeCell ref="Y331:AB331"/>
    <mergeCell ref="Q343:AB343"/>
    <mergeCell ref="E344:T346"/>
    <mergeCell ref="U344:AB344"/>
    <mergeCell ref="B345:D345"/>
    <mergeCell ref="B346:D346"/>
    <mergeCell ref="B348:D348"/>
    <mergeCell ref="B349:D349"/>
    <mergeCell ref="U349:AB349"/>
    <mergeCell ref="B350:D350"/>
    <mergeCell ref="U350:AB350"/>
    <mergeCell ref="B351:D351"/>
    <mergeCell ref="U352:AB352"/>
    <mergeCell ref="B353:AB353"/>
    <mergeCell ref="B354:B358"/>
    <mergeCell ref="C354:D358"/>
    <mergeCell ref="E354:G355"/>
    <mergeCell ref="H354:L354"/>
    <mergeCell ref="M354:AB354"/>
    <mergeCell ref="H355:H358"/>
    <mergeCell ref="I355:L355"/>
    <mergeCell ref="M355:P355"/>
    <mergeCell ref="Q355:T355"/>
    <mergeCell ref="U355:X355"/>
    <mergeCell ref="Y355:AB355"/>
    <mergeCell ref="E356:E358"/>
    <mergeCell ref="F356:F358"/>
    <mergeCell ref="G356:G358"/>
    <mergeCell ref="I356:I358"/>
    <mergeCell ref="J356:J358"/>
    <mergeCell ref="K356:K358"/>
    <mergeCell ref="L356:L358"/>
    <mergeCell ref="M356:AB356"/>
    <mergeCell ref="M357:M358"/>
    <mergeCell ref="N357:N358"/>
    <mergeCell ref="O357:O358"/>
    <mergeCell ref="Q357:Q358"/>
    <mergeCell ref="R357:R358"/>
    <mergeCell ref="S357:S358"/>
    <mergeCell ref="U357:U358"/>
    <mergeCell ref="V357:V358"/>
    <mergeCell ref="W357:W358"/>
    <mergeCell ref="Y357:Y358"/>
    <mergeCell ref="Z357:Z358"/>
    <mergeCell ref="AA357:AA358"/>
    <mergeCell ref="C359:L359"/>
    <mergeCell ref="M359:AB359"/>
    <mergeCell ref="C374:D375"/>
    <mergeCell ref="E374:E375"/>
    <mergeCell ref="F374:F375"/>
    <mergeCell ref="G374:G375"/>
    <mergeCell ref="H374:H375"/>
    <mergeCell ref="I374:I375"/>
    <mergeCell ref="J374:J375"/>
    <mergeCell ref="K374:K375"/>
    <mergeCell ref="L374:L375"/>
    <mergeCell ref="M375:P375"/>
    <mergeCell ref="Q375:T375"/>
    <mergeCell ref="U375:X375"/>
    <mergeCell ref="Y375:AB375"/>
    <mergeCell ref="B376:D383"/>
    <mergeCell ref="E376:E378"/>
    <mergeCell ref="F376:F378"/>
    <mergeCell ref="G376:G378"/>
    <mergeCell ref="H376:H378"/>
    <mergeCell ref="I376:I378"/>
    <mergeCell ref="J376:J378"/>
    <mergeCell ref="K376:K378"/>
    <mergeCell ref="L376:L378"/>
    <mergeCell ref="M376:P376"/>
    <mergeCell ref="Q376:T376"/>
    <mergeCell ref="U376:X376"/>
    <mergeCell ref="Y376:AB376"/>
    <mergeCell ref="M377:M378"/>
    <mergeCell ref="N377:N378"/>
    <mergeCell ref="O377:O378"/>
    <mergeCell ref="Q377:Q378"/>
    <mergeCell ref="R377:R378"/>
    <mergeCell ref="S377:S378"/>
    <mergeCell ref="U377:U378"/>
    <mergeCell ref="V377:V378"/>
    <mergeCell ref="W377:W378"/>
    <mergeCell ref="Y377:Y378"/>
    <mergeCell ref="Z377:Z378"/>
    <mergeCell ref="AA377:AA378"/>
    <mergeCell ref="E379:E380"/>
    <mergeCell ref="F379:F380"/>
    <mergeCell ref="G379:G380"/>
    <mergeCell ref="H379:H380"/>
    <mergeCell ref="I379:I380"/>
    <mergeCell ref="J379:J380"/>
    <mergeCell ref="K379:K380"/>
    <mergeCell ref="L379:L380"/>
    <mergeCell ref="M380:P380"/>
    <mergeCell ref="Q380:T380"/>
    <mergeCell ref="U380:X380"/>
    <mergeCell ref="Y380:AB380"/>
    <mergeCell ref="E381:G383"/>
    <mergeCell ref="H381:L381"/>
    <mergeCell ref="M381:P381"/>
    <mergeCell ref="Q381:T381"/>
    <mergeCell ref="U381:X381"/>
    <mergeCell ref="Y381:AB381"/>
    <mergeCell ref="H382:L382"/>
    <mergeCell ref="M382:P382"/>
    <mergeCell ref="Q382:T382"/>
    <mergeCell ref="U382:X382"/>
    <mergeCell ref="Q395:AB395"/>
    <mergeCell ref="Y382:AB382"/>
    <mergeCell ref="H383:L383"/>
    <mergeCell ref="M383:P383"/>
    <mergeCell ref="Q383:T383"/>
    <mergeCell ref="U383:X383"/>
    <mergeCell ref="Y383:AB383"/>
  </mergeCells>
  <conditionalFormatting sqref="E269 E320 E316:E317 E219 E266 E368:E370 E215 E264 E365">
    <cfRule type="cellIs" priority="1" dxfId="1" operator="not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52" r:id="rId4"/>
  <rowBreaks count="6" manualBreakCount="6">
    <brk id="91" min="1" max="27" man="1"/>
    <brk id="140" max="255" man="1"/>
    <brk id="191" min="1" max="27" man="1"/>
    <brk id="242" min="1" max="27" man="1"/>
    <brk id="292" min="1" max="27" man="1"/>
    <brk id="343" min="1" max="2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4.875" style="178" customWidth="1"/>
    <col min="2" max="2" width="51.375" style="178" customWidth="1"/>
    <col min="3" max="6" width="9.125" style="67" customWidth="1"/>
    <col min="7" max="7" width="14.625" style="180" customWidth="1"/>
    <col min="8" max="16384" width="9.125" style="178" customWidth="1"/>
  </cols>
  <sheetData>
    <row r="1" spans="1:7" ht="15.75">
      <c r="A1" s="173"/>
      <c r="B1" s="174" t="s">
        <v>46</v>
      </c>
      <c r="C1" s="175" t="s">
        <v>91</v>
      </c>
      <c r="D1" s="173"/>
      <c r="E1" s="176"/>
      <c r="F1" s="176"/>
      <c r="G1" s="177"/>
    </row>
    <row r="2" spans="1:7" ht="15.75">
      <c r="A2" s="173"/>
      <c r="B2" s="174" t="s">
        <v>47</v>
      </c>
      <c r="C2" s="10" t="s">
        <v>78</v>
      </c>
      <c r="D2" s="173"/>
      <c r="E2" s="176"/>
      <c r="F2" s="176"/>
      <c r="G2" s="177"/>
    </row>
    <row r="3" spans="1:7" ht="15.75">
      <c r="A3" s="173"/>
      <c r="B3" s="174" t="s">
        <v>48</v>
      </c>
      <c r="C3" s="10" t="s">
        <v>110</v>
      </c>
      <c r="D3" s="173"/>
      <c r="E3" s="176"/>
      <c r="F3" s="176"/>
      <c r="G3" s="177"/>
    </row>
    <row r="4" spans="1:7" ht="15.75">
      <c r="A4" s="173"/>
      <c r="B4" s="174"/>
      <c r="C4" s="10" t="s">
        <v>111</v>
      </c>
      <c r="D4" s="173"/>
      <c r="E4" s="176"/>
      <c r="F4" s="176"/>
      <c r="G4" s="177"/>
    </row>
    <row r="5" spans="1:7" ht="32.25" customHeight="1">
      <c r="A5" s="173"/>
      <c r="B5" s="174"/>
      <c r="C5" s="393" t="s">
        <v>122</v>
      </c>
      <c r="D5" s="393"/>
      <c r="E5" s="393"/>
      <c r="F5" s="393"/>
      <c r="G5" s="393"/>
    </row>
    <row r="6" spans="1:7" ht="15.75">
      <c r="A6" s="173"/>
      <c r="B6" s="174"/>
      <c r="C6" s="161" t="s">
        <v>131</v>
      </c>
      <c r="D6" s="173"/>
      <c r="E6" s="176"/>
      <c r="F6" s="176"/>
      <c r="G6" s="177"/>
    </row>
    <row r="7" spans="1:7" ht="15.75">
      <c r="A7" s="173"/>
      <c r="B7" s="174"/>
      <c r="C7" s="10" t="s">
        <v>183</v>
      </c>
      <c r="D7" s="173"/>
      <c r="E7" s="176"/>
      <c r="F7" s="176"/>
      <c r="G7" s="177"/>
    </row>
    <row r="8" spans="1:7" ht="15.75">
      <c r="A8" s="173"/>
      <c r="B8" s="174" t="s">
        <v>49</v>
      </c>
      <c r="C8" s="179" t="s">
        <v>154</v>
      </c>
      <c r="D8" s="173"/>
      <c r="E8" s="176"/>
      <c r="F8" s="176"/>
      <c r="G8" s="177"/>
    </row>
    <row r="9" spans="1:7" ht="15.75">
      <c r="A9" s="173"/>
      <c r="B9" s="174" t="s">
        <v>74</v>
      </c>
      <c r="C9" s="175" t="s">
        <v>177</v>
      </c>
      <c r="D9" s="173"/>
      <c r="E9" s="176"/>
      <c r="F9" s="176"/>
      <c r="G9" s="177"/>
    </row>
    <row r="10" spans="1:7" ht="15.75">
      <c r="A10" s="173"/>
      <c r="B10" s="174" t="s">
        <v>155</v>
      </c>
      <c r="C10" s="193" t="s">
        <v>178</v>
      </c>
      <c r="D10" s="173"/>
      <c r="E10" s="176"/>
      <c r="F10" s="176"/>
      <c r="G10" s="177"/>
    </row>
    <row r="11" spans="1:7" ht="15.75">
      <c r="A11" s="173"/>
      <c r="B11" s="174" t="s">
        <v>75</v>
      </c>
      <c r="C11" s="175" t="s">
        <v>92</v>
      </c>
      <c r="D11" s="176"/>
      <c r="E11" s="176"/>
      <c r="F11" s="176"/>
      <c r="G11" s="177"/>
    </row>
    <row r="12" spans="1:7" ht="15.75">
      <c r="A12" s="173"/>
      <c r="B12" s="173"/>
      <c r="C12" s="176"/>
      <c r="D12" s="176"/>
      <c r="E12" s="176"/>
      <c r="F12" s="176"/>
      <c r="G12" s="177"/>
    </row>
    <row r="13" ht="12.75"/>
    <row r="14" spans="1:8" ht="15.75">
      <c r="A14" s="181" t="s">
        <v>156</v>
      </c>
      <c r="B14" s="181" t="s">
        <v>157</v>
      </c>
      <c r="C14" s="182" t="s">
        <v>158</v>
      </c>
      <c r="D14" s="182" t="s">
        <v>159</v>
      </c>
      <c r="E14" s="182" t="s">
        <v>160</v>
      </c>
      <c r="F14" s="182" t="s">
        <v>161</v>
      </c>
      <c r="G14" s="182" t="s">
        <v>162</v>
      </c>
      <c r="H14" s="215" t="s">
        <v>196</v>
      </c>
    </row>
    <row r="15" spans="1:8" ht="15.75">
      <c r="A15" s="183" t="s">
        <v>16</v>
      </c>
      <c r="B15" s="169" t="s">
        <v>93</v>
      </c>
      <c r="C15" s="36">
        <v>20</v>
      </c>
      <c r="D15" s="95">
        <v>20</v>
      </c>
      <c r="E15" s="95"/>
      <c r="F15" s="95"/>
      <c r="G15" s="182">
        <v>5</v>
      </c>
      <c r="H15" s="214"/>
    </row>
    <row r="16" spans="1:8" ht="15.75">
      <c r="A16" s="183" t="s">
        <v>17</v>
      </c>
      <c r="B16" s="169" t="s">
        <v>98</v>
      </c>
      <c r="C16" s="210">
        <v>20</v>
      </c>
      <c r="D16" s="95"/>
      <c r="E16" s="95">
        <v>10</v>
      </c>
      <c r="F16" s="95"/>
      <c r="G16" s="182">
        <v>6</v>
      </c>
      <c r="H16" s="214"/>
    </row>
    <row r="17" spans="1:8" ht="15.75">
      <c r="A17" s="183" t="s">
        <v>18</v>
      </c>
      <c r="B17" s="169" t="s">
        <v>82</v>
      </c>
      <c r="C17" s="36">
        <v>10</v>
      </c>
      <c r="D17" s="95"/>
      <c r="E17" s="95"/>
      <c r="F17" s="95"/>
      <c r="G17" s="182">
        <v>2</v>
      </c>
      <c r="H17" s="214"/>
    </row>
    <row r="18" spans="1:8" ht="15.75">
      <c r="A18" s="183" t="s">
        <v>19</v>
      </c>
      <c r="B18" s="169" t="s">
        <v>99</v>
      </c>
      <c r="C18" s="36">
        <v>15</v>
      </c>
      <c r="D18" s="95"/>
      <c r="E18" s="95">
        <v>30</v>
      </c>
      <c r="F18" s="95"/>
      <c r="G18" s="182">
        <v>5</v>
      </c>
      <c r="H18" s="214"/>
    </row>
    <row r="19" spans="1:8" ht="15.75">
      <c r="A19" s="183" t="s">
        <v>20</v>
      </c>
      <c r="B19" s="169" t="s">
        <v>100</v>
      </c>
      <c r="C19" s="36">
        <v>20</v>
      </c>
      <c r="D19" s="95">
        <v>10</v>
      </c>
      <c r="E19" s="95"/>
      <c r="F19" s="95"/>
      <c r="G19" s="182">
        <v>4</v>
      </c>
      <c r="H19" s="214"/>
    </row>
    <row r="20" spans="1:8" ht="15.75">
      <c r="A20" s="181"/>
      <c r="B20" s="184" t="s">
        <v>163</v>
      </c>
      <c r="C20" s="182">
        <f>SUM(C15:C19)</f>
        <v>85</v>
      </c>
      <c r="D20" s="182">
        <f>SUM(D15:D19)</f>
        <v>30</v>
      </c>
      <c r="E20" s="182">
        <f>SUM(E15:E19)</f>
        <v>40</v>
      </c>
      <c r="F20" s="182">
        <f>SUM(F15:F19)</f>
        <v>0</v>
      </c>
      <c r="G20" s="182">
        <f>SUM(G15:G19)</f>
        <v>22</v>
      </c>
      <c r="H20" s="214"/>
    </row>
    <row r="21" spans="1:8" ht="15.75">
      <c r="A21" s="181"/>
      <c r="B21" s="181"/>
      <c r="C21" s="392">
        <f>SUM(C20:F20)</f>
        <v>155</v>
      </c>
      <c r="D21" s="392"/>
      <c r="E21" s="392"/>
      <c r="F21" s="392"/>
      <c r="G21" s="182"/>
      <c r="H21" s="214"/>
    </row>
    <row r="22" spans="1:8" ht="15.75">
      <c r="A22" s="181" t="s">
        <v>156</v>
      </c>
      <c r="B22" s="185" t="s">
        <v>164</v>
      </c>
      <c r="C22" s="182" t="s">
        <v>158</v>
      </c>
      <c r="D22" s="182" t="s">
        <v>159</v>
      </c>
      <c r="E22" s="182" t="s">
        <v>160</v>
      </c>
      <c r="F22" s="182" t="s">
        <v>161</v>
      </c>
      <c r="G22" s="182" t="s">
        <v>162</v>
      </c>
      <c r="H22" s="214"/>
    </row>
    <row r="23" spans="1:8" ht="15.75">
      <c r="A23" s="183" t="s">
        <v>16</v>
      </c>
      <c r="B23" s="168" t="s">
        <v>93</v>
      </c>
      <c r="C23" s="36">
        <v>10</v>
      </c>
      <c r="D23" s="95">
        <v>10</v>
      </c>
      <c r="E23" s="95"/>
      <c r="F23" s="95"/>
      <c r="G23" s="182">
        <v>4</v>
      </c>
      <c r="H23" s="214"/>
    </row>
    <row r="24" spans="1:8" ht="15.75">
      <c r="A24" s="183" t="s">
        <v>17</v>
      </c>
      <c r="B24" s="186" t="s">
        <v>153</v>
      </c>
      <c r="C24" s="95">
        <v>20</v>
      </c>
      <c r="D24" s="95"/>
      <c r="E24" s="95"/>
      <c r="F24" s="95"/>
      <c r="G24" s="182">
        <v>3</v>
      </c>
      <c r="H24" s="214"/>
    </row>
    <row r="25" spans="1:8" ht="15.75">
      <c r="A25" s="183" t="s">
        <v>18</v>
      </c>
      <c r="B25" s="169" t="s">
        <v>98</v>
      </c>
      <c r="C25" s="36"/>
      <c r="D25" s="95"/>
      <c r="E25" s="95">
        <v>20</v>
      </c>
      <c r="F25" s="95"/>
      <c r="G25" s="182">
        <v>2</v>
      </c>
      <c r="H25" s="214"/>
    </row>
    <row r="26" spans="1:8" ht="15.75">
      <c r="A26" s="183" t="s">
        <v>19</v>
      </c>
      <c r="B26" s="169" t="s">
        <v>99</v>
      </c>
      <c r="C26" s="36"/>
      <c r="D26" s="95"/>
      <c r="E26" s="95"/>
      <c r="F26" s="95">
        <v>20</v>
      </c>
      <c r="G26" s="182">
        <v>2</v>
      </c>
      <c r="H26" s="214"/>
    </row>
    <row r="27" spans="1:8" ht="15.75">
      <c r="A27" s="183" t="s">
        <v>20</v>
      </c>
      <c r="B27" s="169" t="s">
        <v>100</v>
      </c>
      <c r="C27" s="36"/>
      <c r="D27" s="95"/>
      <c r="E27" s="95"/>
      <c r="F27" s="95">
        <v>10</v>
      </c>
      <c r="G27" s="182">
        <v>1</v>
      </c>
      <c r="H27" s="214"/>
    </row>
    <row r="28" spans="1:8" ht="15.75">
      <c r="A28" s="183" t="s">
        <v>32</v>
      </c>
      <c r="B28" s="169" t="s">
        <v>97</v>
      </c>
      <c r="C28" s="36">
        <v>10</v>
      </c>
      <c r="D28" s="95"/>
      <c r="E28" s="95">
        <v>10</v>
      </c>
      <c r="F28" s="95"/>
      <c r="G28" s="182">
        <v>3</v>
      </c>
      <c r="H28" s="214"/>
    </row>
    <row r="29" spans="1:8" ht="15.75">
      <c r="A29" s="183" t="s">
        <v>33</v>
      </c>
      <c r="B29" s="169" t="s">
        <v>101</v>
      </c>
      <c r="C29" s="210">
        <v>10</v>
      </c>
      <c r="D29" s="95">
        <v>5</v>
      </c>
      <c r="E29" s="95"/>
      <c r="F29" s="95"/>
      <c r="G29" s="182">
        <v>3</v>
      </c>
      <c r="H29" s="214"/>
    </row>
    <row r="30" spans="1:8" ht="15.75">
      <c r="A30" s="183" t="s">
        <v>34</v>
      </c>
      <c r="B30" s="187" t="s">
        <v>102</v>
      </c>
      <c r="C30" s="210">
        <v>20</v>
      </c>
      <c r="D30" s="95">
        <v>10</v>
      </c>
      <c r="E30" s="95"/>
      <c r="F30" s="95"/>
      <c r="G30" s="182">
        <v>5</v>
      </c>
      <c r="H30" s="214"/>
    </row>
    <row r="31" spans="1:8" ht="15.75">
      <c r="A31" s="181"/>
      <c r="B31" s="184" t="s">
        <v>163</v>
      </c>
      <c r="C31" s="182">
        <f>SUM(C23:C30)</f>
        <v>70</v>
      </c>
      <c r="D31" s="182">
        <f>SUM(D23:D30)</f>
        <v>25</v>
      </c>
      <c r="E31" s="182">
        <f>SUM(E23:E30)</f>
        <v>30</v>
      </c>
      <c r="F31" s="182">
        <f>SUM(F23:F30)</f>
        <v>30</v>
      </c>
      <c r="G31" s="182">
        <f>SUM(G23:G30)</f>
        <v>23</v>
      </c>
      <c r="H31" s="214"/>
    </row>
    <row r="32" spans="1:8" ht="15.75">
      <c r="A32" s="181"/>
      <c r="B32" s="181"/>
      <c r="C32" s="392">
        <f>SUM(C31:F31)</f>
        <v>155</v>
      </c>
      <c r="D32" s="392"/>
      <c r="E32" s="392"/>
      <c r="F32" s="392"/>
      <c r="G32" s="182"/>
      <c r="H32" s="214"/>
    </row>
    <row r="33" spans="1:8" ht="15.75">
      <c r="A33" s="181" t="s">
        <v>156</v>
      </c>
      <c r="B33" s="181" t="s">
        <v>165</v>
      </c>
      <c r="C33" s="182" t="s">
        <v>158</v>
      </c>
      <c r="D33" s="182" t="s">
        <v>159</v>
      </c>
      <c r="E33" s="182" t="s">
        <v>160</v>
      </c>
      <c r="F33" s="182" t="s">
        <v>161</v>
      </c>
      <c r="G33" s="182" t="s">
        <v>162</v>
      </c>
      <c r="H33" s="214"/>
    </row>
    <row r="34" spans="1:8" ht="15.75">
      <c r="A34" s="183" t="s">
        <v>16</v>
      </c>
      <c r="B34" s="187" t="s">
        <v>102</v>
      </c>
      <c r="C34" s="95"/>
      <c r="D34" s="95"/>
      <c r="E34" s="95"/>
      <c r="F34" s="95">
        <v>10</v>
      </c>
      <c r="G34" s="182">
        <v>1</v>
      </c>
      <c r="H34" s="214"/>
    </row>
    <row r="35" spans="1:8" ht="15.75">
      <c r="A35" s="183" t="s">
        <v>17</v>
      </c>
      <c r="B35" s="169" t="s">
        <v>103</v>
      </c>
      <c r="C35" s="210">
        <v>20</v>
      </c>
      <c r="D35" s="95"/>
      <c r="E35" s="95"/>
      <c r="F35" s="95"/>
      <c r="G35" s="182">
        <v>4</v>
      </c>
      <c r="H35" s="214"/>
    </row>
    <row r="36" spans="1:8" ht="15.75">
      <c r="A36" s="183" t="s">
        <v>18</v>
      </c>
      <c r="B36" s="188" t="s">
        <v>104</v>
      </c>
      <c r="C36" s="36">
        <v>10</v>
      </c>
      <c r="D36" s="95">
        <v>5</v>
      </c>
      <c r="E36" s="95"/>
      <c r="F36" s="95"/>
      <c r="G36" s="182">
        <v>2</v>
      </c>
      <c r="H36" s="214"/>
    </row>
    <row r="37" spans="1:8" ht="15.75">
      <c r="A37" s="183" t="s">
        <v>19</v>
      </c>
      <c r="B37" s="169" t="s">
        <v>85</v>
      </c>
      <c r="C37" s="36">
        <v>20</v>
      </c>
      <c r="D37" s="95">
        <v>5</v>
      </c>
      <c r="E37" s="95">
        <v>20</v>
      </c>
      <c r="F37" s="95"/>
      <c r="G37" s="182">
        <v>8</v>
      </c>
      <c r="H37" s="214"/>
    </row>
    <row r="38" spans="1:8" ht="15.75">
      <c r="A38" s="183" t="s">
        <v>20</v>
      </c>
      <c r="B38" s="169" t="s">
        <v>105</v>
      </c>
      <c r="C38" s="36">
        <v>10</v>
      </c>
      <c r="D38" s="95"/>
      <c r="E38" s="95">
        <v>10</v>
      </c>
      <c r="F38" s="95"/>
      <c r="G38" s="182">
        <v>2</v>
      </c>
      <c r="H38" s="214"/>
    </row>
    <row r="39" spans="1:8" ht="15.75">
      <c r="A39" s="183" t="s">
        <v>32</v>
      </c>
      <c r="B39" s="169" t="s">
        <v>108</v>
      </c>
      <c r="C39" s="210">
        <v>25</v>
      </c>
      <c r="D39" s="95">
        <v>10</v>
      </c>
      <c r="E39" s="95"/>
      <c r="F39" s="95"/>
      <c r="G39" s="182">
        <v>5</v>
      </c>
      <c r="H39" s="214"/>
    </row>
    <row r="40" spans="1:8" ht="15.75">
      <c r="A40" s="183" t="s">
        <v>33</v>
      </c>
      <c r="B40" s="169" t="s">
        <v>87</v>
      </c>
      <c r="C40" s="36"/>
      <c r="D40" s="95"/>
      <c r="E40" s="95"/>
      <c r="F40" s="95">
        <v>10</v>
      </c>
      <c r="G40" s="182">
        <v>1</v>
      </c>
      <c r="H40" s="214"/>
    </row>
    <row r="41" spans="1:8" ht="15.75">
      <c r="A41" s="181"/>
      <c r="B41" s="184" t="s">
        <v>163</v>
      </c>
      <c r="C41" s="182">
        <f>SUM(C34:C40)</f>
        <v>85</v>
      </c>
      <c r="D41" s="182">
        <f>SUM(D34:D40)</f>
        <v>20</v>
      </c>
      <c r="E41" s="182">
        <f>SUM(E34:E40)</f>
        <v>30</v>
      </c>
      <c r="F41" s="182">
        <f>SUM(F34:F40)</f>
        <v>20</v>
      </c>
      <c r="G41" s="182">
        <f>SUM(G34:G40)</f>
        <v>23</v>
      </c>
      <c r="H41" s="214"/>
    </row>
    <row r="42" spans="1:8" ht="15.75">
      <c r="A42" s="181"/>
      <c r="B42" s="181"/>
      <c r="C42" s="392">
        <f>SUM(C41:F41)</f>
        <v>155</v>
      </c>
      <c r="D42" s="392"/>
      <c r="E42" s="392"/>
      <c r="F42" s="392"/>
      <c r="G42" s="182"/>
      <c r="H42" s="214"/>
    </row>
    <row r="43" spans="1:8" ht="15.75">
      <c r="A43" s="181" t="s">
        <v>156</v>
      </c>
      <c r="B43" s="181" t="s">
        <v>166</v>
      </c>
      <c r="C43" s="182" t="s">
        <v>158</v>
      </c>
      <c r="D43" s="182" t="s">
        <v>159</v>
      </c>
      <c r="E43" s="182" t="s">
        <v>160</v>
      </c>
      <c r="F43" s="182" t="s">
        <v>161</v>
      </c>
      <c r="G43" s="182" t="s">
        <v>162</v>
      </c>
      <c r="H43" s="214"/>
    </row>
    <row r="44" spans="1:8" ht="15.75">
      <c r="A44" s="183" t="s">
        <v>16</v>
      </c>
      <c r="B44" s="169" t="s">
        <v>85</v>
      </c>
      <c r="C44" s="36"/>
      <c r="D44" s="95"/>
      <c r="E44" s="95"/>
      <c r="F44" s="95">
        <v>15</v>
      </c>
      <c r="G44" s="182">
        <v>2</v>
      </c>
      <c r="H44" s="214"/>
    </row>
    <row r="45" spans="1:8" ht="15.75">
      <c r="A45" s="183" t="s">
        <v>17</v>
      </c>
      <c r="B45" s="169" t="s">
        <v>106</v>
      </c>
      <c r="C45" s="36">
        <v>10</v>
      </c>
      <c r="D45" s="95"/>
      <c r="E45" s="95"/>
      <c r="F45" s="95">
        <v>5</v>
      </c>
      <c r="G45" s="182">
        <v>4</v>
      </c>
      <c r="H45" s="214"/>
    </row>
    <row r="46" spans="1:8" ht="15.75">
      <c r="A46" s="183" t="s">
        <v>18</v>
      </c>
      <c r="B46" s="169" t="s">
        <v>107</v>
      </c>
      <c r="C46" s="36">
        <v>10</v>
      </c>
      <c r="D46" s="95"/>
      <c r="E46" s="95"/>
      <c r="F46" s="95"/>
      <c r="G46" s="182">
        <v>3</v>
      </c>
      <c r="H46" s="214"/>
    </row>
    <row r="47" spans="1:8" ht="15.75">
      <c r="A47" s="183" t="s">
        <v>19</v>
      </c>
      <c r="B47" s="169" t="s">
        <v>108</v>
      </c>
      <c r="C47" s="36"/>
      <c r="D47" s="95"/>
      <c r="E47" s="95"/>
      <c r="F47" s="95">
        <v>10</v>
      </c>
      <c r="G47" s="182">
        <v>2</v>
      </c>
      <c r="H47" s="214"/>
    </row>
    <row r="48" spans="1:8" ht="15.75">
      <c r="A48" s="183" t="s">
        <v>20</v>
      </c>
      <c r="B48" s="169" t="s">
        <v>109</v>
      </c>
      <c r="C48" s="210">
        <v>15</v>
      </c>
      <c r="D48" s="95"/>
      <c r="E48" s="95"/>
      <c r="F48" s="95">
        <v>10</v>
      </c>
      <c r="G48" s="182">
        <v>7</v>
      </c>
      <c r="H48" s="214"/>
    </row>
    <row r="49" spans="1:8" ht="15.75">
      <c r="A49" s="183" t="s">
        <v>32</v>
      </c>
      <c r="B49" s="169" t="s">
        <v>87</v>
      </c>
      <c r="C49" s="95"/>
      <c r="D49" s="95"/>
      <c r="E49" s="95"/>
      <c r="F49" s="95">
        <v>20</v>
      </c>
      <c r="G49" s="182">
        <v>4</v>
      </c>
      <c r="H49" s="214"/>
    </row>
    <row r="50" spans="1:8" ht="15.75">
      <c r="A50" s="181"/>
      <c r="B50" s="184" t="s">
        <v>163</v>
      </c>
      <c r="C50" s="182">
        <f>SUM(C44:C49)</f>
        <v>35</v>
      </c>
      <c r="D50" s="182">
        <f>SUM(D44:D49)</f>
        <v>0</v>
      </c>
      <c r="E50" s="182">
        <f>SUM(E44:E49)</f>
        <v>0</v>
      </c>
      <c r="F50" s="182">
        <f>SUM(F44:F49)</f>
        <v>60</v>
      </c>
      <c r="G50" s="182">
        <f>SUM(G44:G49)</f>
        <v>22</v>
      </c>
      <c r="H50" s="214"/>
    </row>
    <row r="51" spans="1:8" ht="15.75">
      <c r="A51" s="181"/>
      <c r="B51" s="181"/>
      <c r="C51" s="392">
        <f>SUM(C50:F50)</f>
        <v>95</v>
      </c>
      <c r="D51" s="392"/>
      <c r="E51" s="392"/>
      <c r="F51" s="392"/>
      <c r="G51" s="182"/>
      <c r="H51" s="214"/>
    </row>
    <row r="52" spans="1:8" ht="15.75">
      <c r="A52" s="181" t="s">
        <v>156</v>
      </c>
      <c r="B52" s="185" t="s">
        <v>168</v>
      </c>
      <c r="C52" s="182" t="s">
        <v>158</v>
      </c>
      <c r="D52" s="182" t="s">
        <v>159</v>
      </c>
      <c r="E52" s="182" t="s">
        <v>160</v>
      </c>
      <c r="F52" s="182" t="s">
        <v>161</v>
      </c>
      <c r="G52" s="182" t="s">
        <v>162</v>
      </c>
      <c r="H52" s="214"/>
    </row>
    <row r="53" spans="1:8" ht="15.75">
      <c r="A53" s="183" t="s">
        <v>16</v>
      </c>
      <c r="B53" s="168" t="s">
        <v>93</v>
      </c>
      <c r="C53" s="36">
        <v>10</v>
      </c>
      <c r="D53" s="95">
        <v>10</v>
      </c>
      <c r="E53" s="95"/>
      <c r="F53" s="95"/>
      <c r="G53" s="182">
        <v>4</v>
      </c>
      <c r="H53" s="214"/>
    </row>
    <row r="54" spans="1:8" ht="15.75">
      <c r="A54" s="183" t="s">
        <v>17</v>
      </c>
      <c r="B54" s="186" t="s">
        <v>153</v>
      </c>
      <c r="C54" s="95">
        <v>20</v>
      </c>
      <c r="D54" s="95"/>
      <c r="E54" s="95"/>
      <c r="F54" s="95"/>
      <c r="G54" s="182">
        <v>3</v>
      </c>
      <c r="H54" s="214"/>
    </row>
    <row r="55" spans="1:8" ht="15.75">
      <c r="A55" s="183" t="s">
        <v>18</v>
      </c>
      <c r="B55" s="169" t="s">
        <v>98</v>
      </c>
      <c r="C55" s="36"/>
      <c r="D55" s="95"/>
      <c r="E55" s="95">
        <v>20</v>
      </c>
      <c r="F55" s="95"/>
      <c r="G55" s="182">
        <v>2</v>
      </c>
      <c r="H55" s="214"/>
    </row>
    <row r="56" spans="1:8" ht="15.75">
      <c r="A56" s="183" t="s">
        <v>19</v>
      </c>
      <c r="B56" s="169" t="s">
        <v>99</v>
      </c>
      <c r="C56" s="36"/>
      <c r="D56" s="95"/>
      <c r="E56" s="95"/>
      <c r="F56" s="95">
        <v>20</v>
      </c>
      <c r="G56" s="182">
        <v>2</v>
      </c>
      <c r="H56" s="214"/>
    </row>
    <row r="57" spans="1:8" ht="15.75">
      <c r="A57" s="183" t="s">
        <v>20</v>
      </c>
      <c r="B57" s="169" t="s">
        <v>100</v>
      </c>
      <c r="C57" s="36"/>
      <c r="D57" s="95"/>
      <c r="E57" s="95"/>
      <c r="F57" s="95">
        <v>10</v>
      </c>
      <c r="G57" s="182">
        <v>1</v>
      </c>
      <c r="H57" s="214"/>
    </row>
    <row r="58" spans="1:8" ht="15.75">
      <c r="A58" s="183" t="s">
        <v>32</v>
      </c>
      <c r="B58" s="169" t="s">
        <v>97</v>
      </c>
      <c r="C58" s="36">
        <v>10</v>
      </c>
      <c r="D58" s="95"/>
      <c r="E58" s="95">
        <v>10</v>
      </c>
      <c r="F58" s="95"/>
      <c r="G58" s="182">
        <v>3</v>
      </c>
      <c r="H58" s="214"/>
    </row>
    <row r="59" spans="1:8" ht="15.75">
      <c r="A59" s="183" t="s">
        <v>33</v>
      </c>
      <c r="B59" s="172" t="s">
        <v>112</v>
      </c>
      <c r="C59" s="210">
        <v>10</v>
      </c>
      <c r="D59" s="36">
        <v>5</v>
      </c>
      <c r="E59" s="95"/>
      <c r="F59" s="95"/>
      <c r="G59" s="182">
        <v>3</v>
      </c>
      <c r="H59" s="214"/>
    </row>
    <row r="60" spans="1:8" ht="15.75">
      <c r="A60" s="183" t="s">
        <v>34</v>
      </c>
      <c r="B60" s="168" t="s">
        <v>113</v>
      </c>
      <c r="C60" s="210">
        <v>20</v>
      </c>
      <c r="D60" s="36">
        <v>10</v>
      </c>
      <c r="E60" s="95"/>
      <c r="F60" s="95"/>
      <c r="G60" s="182">
        <v>5</v>
      </c>
      <c r="H60" s="214"/>
    </row>
    <row r="61" spans="1:8" ht="15.75">
      <c r="A61" s="181"/>
      <c r="B61" s="184" t="s">
        <v>163</v>
      </c>
      <c r="C61" s="182">
        <f>SUM(C53:C60)</f>
        <v>70</v>
      </c>
      <c r="D61" s="182">
        <f>SUM(D53:D60)</f>
        <v>25</v>
      </c>
      <c r="E61" s="182">
        <f>SUM(E53:E60)</f>
        <v>30</v>
      </c>
      <c r="F61" s="182">
        <f>SUM(F53:F60)</f>
        <v>30</v>
      </c>
      <c r="G61" s="182">
        <f>SUM(G53:G60)</f>
        <v>23</v>
      </c>
      <c r="H61" s="214"/>
    </row>
    <row r="62" spans="1:8" ht="15.75">
      <c r="A62" s="181"/>
      <c r="B62" s="181"/>
      <c r="C62" s="392">
        <f>SUM(C61:F61)</f>
        <v>155</v>
      </c>
      <c r="D62" s="392"/>
      <c r="E62" s="392"/>
      <c r="F62" s="392"/>
      <c r="G62" s="182"/>
      <c r="H62" s="214"/>
    </row>
    <row r="63" spans="1:8" ht="15.75">
      <c r="A63" s="181" t="s">
        <v>156</v>
      </c>
      <c r="B63" s="181" t="s">
        <v>167</v>
      </c>
      <c r="C63" s="182" t="s">
        <v>158</v>
      </c>
      <c r="D63" s="182" t="s">
        <v>159</v>
      </c>
      <c r="E63" s="182" t="s">
        <v>160</v>
      </c>
      <c r="F63" s="182" t="s">
        <v>161</v>
      </c>
      <c r="G63" s="182" t="s">
        <v>162</v>
      </c>
      <c r="H63" s="214"/>
    </row>
    <row r="64" spans="1:8" ht="15.75">
      <c r="A64" s="183" t="s">
        <v>16</v>
      </c>
      <c r="B64" s="168" t="s">
        <v>113</v>
      </c>
      <c r="C64" s="36"/>
      <c r="D64" s="36"/>
      <c r="E64" s="36"/>
      <c r="F64" s="36">
        <v>20</v>
      </c>
      <c r="G64" s="182">
        <v>2</v>
      </c>
      <c r="H64" s="214"/>
    </row>
    <row r="65" spans="1:8" ht="15.75">
      <c r="A65" s="183" t="s">
        <v>17</v>
      </c>
      <c r="B65" s="171" t="s">
        <v>114</v>
      </c>
      <c r="C65" s="36">
        <v>20</v>
      </c>
      <c r="D65" s="36">
        <v>5</v>
      </c>
      <c r="E65" s="36"/>
      <c r="F65" s="36"/>
      <c r="G65" s="182">
        <v>3</v>
      </c>
      <c r="H65" s="214"/>
    </row>
    <row r="66" spans="1:8" ht="15.75">
      <c r="A66" s="183" t="s">
        <v>18</v>
      </c>
      <c r="B66" s="170" t="s">
        <v>115</v>
      </c>
      <c r="C66" s="36">
        <v>15</v>
      </c>
      <c r="D66" s="36">
        <v>5</v>
      </c>
      <c r="E66" s="36"/>
      <c r="F66" s="36"/>
      <c r="G66" s="182">
        <v>3</v>
      </c>
      <c r="H66" s="214"/>
    </row>
    <row r="67" spans="1:8" ht="15.75">
      <c r="A67" s="183" t="s">
        <v>19</v>
      </c>
      <c r="B67" s="168" t="s">
        <v>116</v>
      </c>
      <c r="C67" s="36">
        <v>20</v>
      </c>
      <c r="D67" s="36"/>
      <c r="E67" s="36">
        <v>10</v>
      </c>
      <c r="F67" s="36">
        <v>5</v>
      </c>
      <c r="G67" s="182">
        <v>5</v>
      </c>
      <c r="H67" s="214"/>
    </row>
    <row r="68" spans="1:8" ht="15.75">
      <c r="A68" s="183" t="s">
        <v>20</v>
      </c>
      <c r="B68" s="168" t="s">
        <v>117</v>
      </c>
      <c r="C68" s="210">
        <v>15</v>
      </c>
      <c r="D68" s="36"/>
      <c r="E68" s="36">
        <v>5</v>
      </c>
      <c r="F68" s="36">
        <v>5</v>
      </c>
      <c r="G68" s="182">
        <v>5</v>
      </c>
      <c r="H68" s="214"/>
    </row>
    <row r="69" spans="1:8" ht="15.75">
      <c r="A69" s="183" t="s">
        <v>32</v>
      </c>
      <c r="B69" s="168" t="s">
        <v>120</v>
      </c>
      <c r="C69" s="210">
        <v>20</v>
      </c>
      <c r="D69" s="95"/>
      <c r="E69" s="95"/>
      <c r="F69" s="95"/>
      <c r="G69" s="182">
        <v>4</v>
      </c>
      <c r="H69" s="214"/>
    </row>
    <row r="70" spans="1:8" ht="15.75">
      <c r="A70" s="183" t="s">
        <v>33</v>
      </c>
      <c r="B70" s="168" t="s">
        <v>87</v>
      </c>
      <c r="C70" s="95"/>
      <c r="D70" s="95"/>
      <c r="E70" s="95"/>
      <c r="F70" s="36">
        <v>10</v>
      </c>
      <c r="G70" s="182"/>
      <c r="H70" s="214"/>
    </row>
    <row r="71" spans="1:8" ht="15.75">
      <c r="A71" s="181"/>
      <c r="B71" s="184" t="s">
        <v>163</v>
      </c>
      <c r="C71" s="182">
        <f>SUM(C64:C69)</f>
        <v>90</v>
      </c>
      <c r="D71" s="182">
        <f>SUM(D64:D69)</f>
        <v>10</v>
      </c>
      <c r="E71" s="182">
        <f>SUM(E64:E69)</f>
        <v>15</v>
      </c>
      <c r="F71" s="182">
        <f>SUM(F64:F69)</f>
        <v>30</v>
      </c>
      <c r="G71" s="182">
        <f>SUM(G64:G69)</f>
        <v>22</v>
      </c>
      <c r="H71" s="214"/>
    </row>
    <row r="72" spans="1:8" ht="15.75">
      <c r="A72" s="181"/>
      <c r="B72" s="181"/>
      <c r="C72" s="392">
        <f>SUM(C71:F71)</f>
        <v>145</v>
      </c>
      <c r="D72" s="392"/>
      <c r="E72" s="392"/>
      <c r="F72" s="392"/>
      <c r="G72" s="182"/>
      <c r="H72" s="214"/>
    </row>
    <row r="73" spans="1:8" ht="15.75">
      <c r="A73" s="181" t="s">
        <v>156</v>
      </c>
      <c r="B73" s="181" t="s">
        <v>179</v>
      </c>
      <c r="C73" s="182" t="s">
        <v>158</v>
      </c>
      <c r="D73" s="182" t="s">
        <v>159</v>
      </c>
      <c r="E73" s="182" t="s">
        <v>160</v>
      </c>
      <c r="F73" s="182" t="s">
        <v>161</v>
      </c>
      <c r="G73" s="182" t="s">
        <v>162</v>
      </c>
      <c r="H73" s="214"/>
    </row>
    <row r="74" spans="1:8" ht="15.75">
      <c r="A74" s="183" t="s">
        <v>16</v>
      </c>
      <c r="B74" s="168" t="s">
        <v>118</v>
      </c>
      <c r="C74" s="36">
        <v>10</v>
      </c>
      <c r="D74" s="36"/>
      <c r="E74" s="36">
        <v>5</v>
      </c>
      <c r="F74" s="36">
        <v>5</v>
      </c>
      <c r="G74" s="182">
        <v>6</v>
      </c>
      <c r="H74" s="214"/>
    </row>
    <row r="75" spans="1:8" ht="15.75">
      <c r="A75" s="183" t="s">
        <v>17</v>
      </c>
      <c r="B75" s="168" t="s">
        <v>119</v>
      </c>
      <c r="C75" s="36">
        <v>10</v>
      </c>
      <c r="D75" s="36">
        <v>5</v>
      </c>
      <c r="E75" s="36"/>
      <c r="F75" s="36">
        <v>5</v>
      </c>
      <c r="G75" s="182">
        <v>5</v>
      </c>
      <c r="H75" s="214"/>
    </row>
    <row r="76" spans="1:8" ht="15.75">
      <c r="A76" s="183" t="s">
        <v>18</v>
      </c>
      <c r="B76" s="168" t="s">
        <v>120</v>
      </c>
      <c r="C76" s="36"/>
      <c r="D76" s="36"/>
      <c r="E76" s="36">
        <v>10</v>
      </c>
      <c r="F76" s="36">
        <v>5</v>
      </c>
      <c r="G76" s="182">
        <v>2</v>
      </c>
      <c r="H76" s="214"/>
    </row>
    <row r="77" spans="1:8" ht="15.75">
      <c r="A77" s="183" t="s">
        <v>19</v>
      </c>
      <c r="B77" s="168" t="s">
        <v>121</v>
      </c>
      <c r="C77" s="210">
        <v>10</v>
      </c>
      <c r="D77" s="36"/>
      <c r="E77" s="36">
        <v>10</v>
      </c>
      <c r="F77" s="36"/>
      <c r="G77" s="182">
        <v>5</v>
      </c>
      <c r="H77" s="214"/>
    </row>
    <row r="78" spans="1:8" ht="15.75">
      <c r="A78" s="183" t="s">
        <v>20</v>
      </c>
      <c r="B78" s="168" t="s">
        <v>87</v>
      </c>
      <c r="C78" s="36"/>
      <c r="D78" s="36"/>
      <c r="E78" s="36"/>
      <c r="F78" s="36">
        <v>20</v>
      </c>
      <c r="G78" s="182">
        <v>4</v>
      </c>
      <c r="H78" s="214"/>
    </row>
    <row r="79" spans="1:8" ht="15.75">
      <c r="A79" s="183"/>
      <c r="B79" s="184" t="s">
        <v>163</v>
      </c>
      <c r="C79" s="182">
        <f>SUM(C74:C78)</f>
        <v>30</v>
      </c>
      <c r="D79" s="182">
        <f>SUM(D74:D78)</f>
        <v>5</v>
      </c>
      <c r="E79" s="182">
        <f>SUM(E74:E78)</f>
        <v>25</v>
      </c>
      <c r="F79" s="182">
        <f>SUM(F74:F78)</f>
        <v>35</v>
      </c>
      <c r="G79" s="182">
        <f>SUM(G74:G78)</f>
        <v>22</v>
      </c>
      <c r="H79" s="214"/>
    </row>
    <row r="80" spans="1:8" ht="15.75">
      <c r="A80" s="183"/>
      <c r="B80" s="183"/>
      <c r="C80" s="392">
        <f>SUM(C79:F79)</f>
        <v>95</v>
      </c>
      <c r="D80" s="392"/>
      <c r="E80" s="392"/>
      <c r="F80" s="392"/>
      <c r="G80" s="182"/>
      <c r="H80" s="214"/>
    </row>
    <row r="81" spans="1:8" ht="15.75">
      <c r="A81" s="181" t="s">
        <v>156</v>
      </c>
      <c r="B81" s="185" t="s">
        <v>169</v>
      </c>
      <c r="C81" s="182" t="s">
        <v>158</v>
      </c>
      <c r="D81" s="182" t="s">
        <v>159</v>
      </c>
      <c r="E81" s="182" t="s">
        <v>160</v>
      </c>
      <c r="F81" s="182" t="s">
        <v>161</v>
      </c>
      <c r="G81" s="182" t="s">
        <v>162</v>
      </c>
      <c r="H81" s="214"/>
    </row>
    <row r="82" spans="1:8" ht="15.75">
      <c r="A82" s="183" t="s">
        <v>16</v>
      </c>
      <c r="B82" s="168" t="s">
        <v>93</v>
      </c>
      <c r="C82" s="36">
        <v>10</v>
      </c>
      <c r="D82" s="95">
        <v>10</v>
      </c>
      <c r="E82" s="95"/>
      <c r="F82" s="95"/>
      <c r="G82" s="182">
        <v>4</v>
      </c>
      <c r="H82" s="214"/>
    </row>
    <row r="83" spans="1:8" ht="15.75">
      <c r="A83" s="183" t="s">
        <v>17</v>
      </c>
      <c r="B83" s="186" t="s">
        <v>153</v>
      </c>
      <c r="C83" s="95">
        <v>20</v>
      </c>
      <c r="D83" s="95"/>
      <c r="E83" s="95"/>
      <c r="F83" s="95"/>
      <c r="G83" s="182">
        <v>3</v>
      </c>
      <c r="H83" s="214"/>
    </row>
    <row r="84" spans="1:8" ht="15.75">
      <c r="A84" s="183" t="s">
        <v>18</v>
      </c>
      <c r="B84" s="169" t="s">
        <v>98</v>
      </c>
      <c r="C84" s="36"/>
      <c r="D84" s="95"/>
      <c r="E84" s="95">
        <v>20</v>
      </c>
      <c r="F84" s="95"/>
      <c r="G84" s="182">
        <v>2</v>
      </c>
      <c r="H84" s="214"/>
    </row>
    <row r="85" spans="1:8" ht="15.75">
      <c r="A85" s="183" t="s">
        <v>19</v>
      </c>
      <c r="B85" s="169" t="s">
        <v>99</v>
      </c>
      <c r="C85" s="36"/>
      <c r="D85" s="95"/>
      <c r="E85" s="95"/>
      <c r="F85" s="95">
        <v>20</v>
      </c>
      <c r="G85" s="182">
        <v>2</v>
      </c>
      <c r="H85" s="214"/>
    </row>
    <row r="86" spans="1:8" ht="15.75">
      <c r="A86" s="183" t="s">
        <v>20</v>
      </c>
      <c r="B86" s="169" t="s">
        <v>100</v>
      </c>
      <c r="C86" s="36"/>
      <c r="D86" s="95"/>
      <c r="E86" s="95"/>
      <c r="F86" s="95">
        <v>10</v>
      </c>
      <c r="G86" s="182">
        <v>1</v>
      </c>
      <c r="H86" s="214"/>
    </row>
    <row r="87" spans="1:8" ht="15.75">
      <c r="A87" s="183" t="s">
        <v>32</v>
      </c>
      <c r="B87" s="169" t="s">
        <v>97</v>
      </c>
      <c r="C87" s="36">
        <v>10</v>
      </c>
      <c r="D87" s="95"/>
      <c r="E87" s="95">
        <v>10</v>
      </c>
      <c r="F87" s="95"/>
      <c r="G87" s="182">
        <v>3</v>
      </c>
      <c r="H87" s="214"/>
    </row>
    <row r="88" spans="1:8" ht="21">
      <c r="A88" s="183" t="s">
        <v>33</v>
      </c>
      <c r="B88" s="189" t="s">
        <v>123</v>
      </c>
      <c r="C88" s="210">
        <v>10</v>
      </c>
      <c r="D88" s="95">
        <v>10</v>
      </c>
      <c r="E88" s="95"/>
      <c r="F88" s="95"/>
      <c r="G88" s="182">
        <v>4</v>
      </c>
      <c r="H88" s="214"/>
    </row>
    <row r="89" spans="1:8" ht="25.5">
      <c r="A89" s="183" t="s">
        <v>34</v>
      </c>
      <c r="B89" s="209" t="s">
        <v>125</v>
      </c>
      <c r="C89" s="210">
        <v>15</v>
      </c>
      <c r="D89" s="95">
        <v>10</v>
      </c>
      <c r="E89" s="95"/>
      <c r="F89" s="95"/>
      <c r="G89" s="182">
        <v>4</v>
      </c>
      <c r="H89" s="214"/>
    </row>
    <row r="90" spans="1:8" ht="15.75">
      <c r="A90" s="181"/>
      <c r="B90" s="184" t="s">
        <v>163</v>
      </c>
      <c r="C90" s="182">
        <f>SUM(C82:C89)</f>
        <v>65</v>
      </c>
      <c r="D90" s="182">
        <f>SUM(D82:D89)</f>
        <v>30</v>
      </c>
      <c r="E90" s="182">
        <f>SUM(E82:E89)</f>
        <v>30</v>
      </c>
      <c r="F90" s="182">
        <f>SUM(F82:F89)</f>
        <v>30</v>
      </c>
      <c r="G90" s="182">
        <v>23</v>
      </c>
      <c r="H90" s="214"/>
    </row>
    <row r="91" spans="1:8" ht="15.75">
      <c r="A91" s="181"/>
      <c r="B91" s="191"/>
      <c r="C91" s="392">
        <f>SUM(C90:F90)</f>
        <v>155</v>
      </c>
      <c r="D91" s="392"/>
      <c r="E91" s="392"/>
      <c r="F91" s="392"/>
      <c r="G91" s="182"/>
      <c r="H91" s="214"/>
    </row>
    <row r="92" spans="1:8" ht="15.75">
      <c r="A92" s="181" t="s">
        <v>156</v>
      </c>
      <c r="B92" s="191" t="s">
        <v>170</v>
      </c>
      <c r="C92" s="182" t="s">
        <v>158</v>
      </c>
      <c r="D92" s="182" t="s">
        <v>159</v>
      </c>
      <c r="E92" s="182" t="s">
        <v>160</v>
      </c>
      <c r="F92" s="182" t="s">
        <v>161</v>
      </c>
      <c r="G92" s="182" t="s">
        <v>162</v>
      </c>
      <c r="H92" s="214"/>
    </row>
    <row r="93" spans="1:8" ht="15.75">
      <c r="A93" s="183" t="s">
        <v>16</v>
      </c>
      <c r="B93" s="209" t="s">
        <v>124</v>
      </c>
      <c r="C93" s="210">
        <v>20</v>
      </c>
      <c r="D93" s="95">
        <v>10</v>
      </c>
      <c r="E93" s="95"/>
      <c r="F93" s="95"/>
      <c r="G93" s="182">
        <v>5</v>
      </c>
      <c r="H93" s="214"/>
    </row>
    <row r="94" spans="1:8" ht="25.5">
      <c r="A94" s="183" t="s">
        <v>17</v>
      </c>
      <c r="B94" s="209" t="s">
        <v>125</v>
      </c>
      <c r="C94" s="36">
        <v>5</v>
      </c>
      <c r="D94" s="95"/>
      <c r="E94" s="95">
        <v>10</v>
      </c>
      <c r="F94" s="95">
        <v>10</v>
      </c>
      <c r="G94" s="182">
        <v>3</v>
      </c>
      <c r="H94" s="214"/>
    </row>
    <row r="95" spans="1:8" ht="25.5">
      <c r="A95" s="183" t="s">
        <v>18</v>
      </c>
      <c r="B95" s="209" t="s">
        <v>126</v>
      </c>
      <c r="C95" s="210">
        <v>20</v>
      </c>
      <c r="D95" s="95">
        <v>5</v>
      </c>
      <c r="E95" s="95"/>
      <c r="F95" s="95">
        <v>10</v>
      </c>
      <c r="G95" s="182">
        <v>6</v>
      </c>
      <c r="H95" s="214"/>
    </row>
    <row r="96" spans="1:8" ht="15.75">
      <c r="A96" s="183" t="s">
        <v>19</v>
      </c>
      <c r="B96" s="209" t="s">
        <v>86</v>
      </c>
      <c r="C96" s="36">
        <v>15</v>
      </c>
      <c r="D96" s="95"/>
      <c r="E96" s="95">
        <v>10</v>
      </c>
      <c r="F96" s="95"/>
      <c r="G96" s="182">
        <v>3</v>
      </c>
      <c r="H96" s="214"/>
    </row>
    <row r="97" spans="1:8" ht="25.5">
      <c r="A97" s="183" t="s">
        <v>20</v>
      </c>
      <c r="B97" s="209" t="s">
        <v>127</v>
      </c>
      <c r="C97" s="36">
        <v>20</v>
      </c>
      <c r="D97" s="95"/>
      <c r="E97" s="95"/>
      <c r="F97" s="95"/>
      <c r="G97" s="182">
        <v>2</v>
      </c>
      <c r="H97" s="214"/>
    </row>
    <row r="98" spans="1:8" ht="15.75">
      <c r="A98" s="183" t="s">
        <v>32</v>
      </c>
      <c r="B98" s="209" t="s">
        <v>128</v>
      </c>
      <c r="C98" s="210">
        <v>10</v>
      </c>
      <c r="D98" s="95"/>
      <c r="E98" s="95"/>
      <c r="F98" s="95"/>
      <c r="G98" s="182">
        <v>3</v>
      </c>
      <c r="H98" s="214"/>
    </row>
    <row r="99" spans="1:8" ht="15.75">
      <c r="A99" s="183" t="s">
        <v>33</v>
      </c>
      <c r="B99" s="169" t="s">
        <v>87</v>
      </c>
      <c r="C99" s="95"/>
      <c r="D99" s="95"/>
      <c r="E99" s="95"/>
      <c r="F99" s="95">
        <v>10</v>
      </c>
      <c r="G99" s="182">
        <v>1</v>
      </c>
      <c r="H99" s="214"/>
    </row>
    <row r="100" spans="1:8" ht="15.75">
      <c r="A100" s="183"/>
      <c r="B100" s="184" t="s">
        <v>163</v>
      </c>
      <c r="C100" s="182">
        <f>SUM(C93:C99)</f>
        <v>90</v>
      </c>
      <c r="D100" s="182">
        <f>SUM(D93:D99)</f>
        <v>15</v>
      </c>
      <c r="E100" s="182">
        <f>SUM(E93:E99)</f>
        <v>20</v>
      </c>
      <c r="F100" s="182">
        <f>SUM(F93:F99)</f>
        <v>30</v>
      </c>
      <c r="G100" s="182">
        <v>22</v>
      </c>
      <c r="H100" s="214"/>
    </row>
    <row r="101" spans="1:8" ht="15.75">
      <c r="A101" s="183"/>
      <c r="B101" s="192"/>
      <c r="C101" s="392">
        <f>SUM(C100:F100)</f>
        <v>155</v>
      </c>
      <c r="D101" s="392"/>
      <c r="E101" s="392"/>
      <c r="F101" s="392"/>
      <c r="G101" s="182"/>
      <c r="H101" s="214"/>
    </row>
    <row r="102" spans="1:8" ht="15.75">
      <c r="A102" s="181" t="s">
        <v>156</v>
      </c>
      <c r="B102" s="191" t="s">
        <v>171</v>
      </c>
      <c r="C102" s="182" t="s">
        <v>158</v>
      </c>
      <c r="D102" s="182" t="s">
        <v>159</v>
      </c>
      <c r="E102" s="182" t="s">
        <v>160</v>
      </c>
      <c r="F102" s="182" t="s">
        <v>161</v>
      </c>
      <c r="G102" s="182" t="s">
        <v>162</v>
      </c>
      <c r="H102" s="214"/>
    </row>
    <row r="103" spans="1:8" ht="31.5">
      <c r="A103" s="183" t="s">
        <v>16</v>
      </c>
      <c r="B103" s="190" t="s">
        <v>124</v>
      </c>
      <c r="C103" s="36"/>
      <c r="D103" s="95"/>
      <c r="E103" s="95"/>
      <c r="F103" s="95">
        <v>15</v>
      </c>
      <c r="G103" s="182">
        <v>3</v>
      </c>
      <c r="H103" s="214"/>
    </row>
    <row r="104" spans="1:8" ht="31.5">
      <c r="A104" s="183" t="s">
        <v>17</v>
      </c>
      <c r="B104" s="190" t="s">
        <v>127</v>
      </c>
      <c r="C104" s="36"/>
      <c r="D104" s="95"/>
      <c r="E104" s="95"/>
      <c r="F104" s="95">
        <v>10</v>
      </c>
      <c r="G104" s="182">
        <v>3</v>
      </c>
      <c r="H104" s="214"/>
    </row>
    <row r="105" spans="1:8" ht="31.5">
      <c r="A105" s="183" t="s">
        <v>18</v>
      </c>
      <c r="B105" s="190" t="s">
        <v>128</v>
      </c>
      <c r="C105" s="36"/>
      <c r="D105" s="95"/>
      <c r="E105" s="95"/>
      <c r="F105" s="95">
        <v>10</v>
      </c>
      <c r="G105" s="182">
        <v>1</v>
      </c>
      <c r="H105" s="214"/>
    </row>
    <row r="106" spans="1:8" ht="31.5">
      <c r="A106" s="183" t="s">
        <v>19</v>
      </c>
      <c r="B106" s="190" t="s">
        <v>129</v>
      </c>
      <c r="C106" s="36">
        <v>15</v>
      </c>
      <c r="D106" s="95">
        <v>5</v>
      </c>
      <c r="E106" s="95"/>
      <c r="F106" s="95"/>
      <c r="G106" s="182">
        <v>5</v>
      </c>
      <c r="H106" s="214"/>
    </row>
    <row r="107" spans="1:8" ht="31.5">
      <c r="A107" s="183" t="s">
        <v>20</v>
      </c>
      <c r="B107" s="190" t="s">
        <v>130</v>
      </c>
      <c r="C107" s="210">
        <v>10</v>
      </c>
      <c r="D107" s="95"/>
      <c r="E107" s="95">
        <v>10</v>
      </c>
      <c r="F107" s="95"/>
      <c r="G107" s="182">
        <v>6</v>
      </c>
      <c r="H107" s="214"/>
    </row>
    <row r="108" spans="1:8" ht="15.75">
      <c r="A108" s="183" t="s">
        <v>32</v>
      </c>
      <c r="B108" s="169" t="s">
        <v>87</v>
      </c>
      <c r="C108" s="36"/>
      <c r="D108" s="95"/>
      <c r="E108" s="95"/>
      <c r="F108" s="95">
        <v>20</v>
      </c>
      <c r="G108" s="182">
        <v>4</v>
      </c>
      <c r="H108" s="214"/>
    </row>
    <row r="109" spans="1:8" ht="15.75">
      <c r="A109" s="181"/>
      <c r="B109" s="184" t="s">
        <v>163</v>
      </c>
      <c r="C109" s="182">
        <f>SUM(C103:C108)</f>
        <v>25</v>
      </c>
      <c r="D109" s="182">
        <f>SUM(D103:D108)</f>
        <v>5</v>
      </c>
      <c r="E109" s="182">
        <f>SUM(E103:E108)</f>
        <v>10</v>
      </c>
      <c r="F109" s="182">
        <f>SUM(F103:F108)</f>
        <v>55</v>
      </c>
      <c r="G109" s="182">
        <v>23</v>
      </c>
      <c r="H109" s="214"/>
    </row>
    <row r="110" spans="1:8" ht="15.75">
      <c r="A110" s="181"/>
      <c r="B110" s="181"/>
      <c r="C110" s="392">
        <f>SUM(C109:F109)</f>
        <v>95</v>
      </c>
      <c r="D110" s="392"/>
      <c r="E110" s="392"/>
      <c r="F110" s="392"/>
      <c r="G110" s="182"/>
      <c r="H110" s="214"/>
    </row>
    <row r="111" spans="1:8" ht="15.75">
      <c r="A111" s="181" t="s">
        <v>156</v>
      </c>
      <c r="B111" s="185" t="s">
        <v>172</v>
      </c>
      <c r="C111" s="182" t="s">
        <v>158</v>
      </c>
      <c r="D111" s="182" t="s">
        <v>159</v>
      </c>
      <c r="E111" s="182" t="s">
        <v>160</v>
      </c>
      <c r="F111" s="182" t="s">
        <v>161</v>
      </c>
      <c r="G111" s="182" t="s">
        <v>162</v>
      </c>
      <c r="H111" s="214"/>
    </row>
    <row r="112" spans="1:8" ht="15.75">
      <c r="A112" s="183" t="s">
        <v>16</v>
      </c>
      <c r="B112" s="168" t="s">
        <v>93</v>
      </c>
      <c r="C112" s="36">
        <v>10</v>
      </c>
      <c r="D112" s="95">
        <v>10</v>
      </c>
      <c r="E112" s="95"/>
      <c r="F112" s="95"/>
      <c r="G112" s="182">
        <v>4</v>
      </c>
      <c r="H112" s="214"/>
    </row>
    <row r="113" spans="1:8" ht="15.75">
      <c r="A113" s="183" t="s">
        <v>17</v>
      </c>
      <c r="B113" s="186" t="s">
        <v>153</v>
      </c>
      <c r="C113" s="95">
        <v>20</v>
      </c>
      <c r="D113" s="95"/>
      <c r="E113" s="95"/>
      <c r="F113" s="95"/>
      <c r="G113" s="182">
        <v>3</v>
      </c>
      <c r="H113" s="214"/>
    </row>
    <row r="114" spans="1:8" ht="15.75">
      <c r="A114" s="183" t="s">
        <v>18</v>
      </c>
      <c r="B114" s="169" t="s">
        <v>98</v>
      </c>
      <c r="C114" s="36"/>
      <c r="D114" s="95"/>
      <c r="E114" s="95">
        <v>20</v>
      </c>
      <c r="F114" s="95"/>
      <c r="G114" s="182">
        <v>2</v>
      </c>
      <c r="H114" s="214"/>
    </row>
    <row r="115" spans="1:8" ht="15.75">
      <c r="A115" s="183" t="s">
        <v>19</v>
      </c>
      <c r="B115" s="169" t="s">
        <v>99</v>
      </c>
      <c r="C115" s="36"/>
      <c r="D115" s="95"/>
      <c r="E115" s="95"/>
      <c r="F115" s="95">
        <v>20</v>
      </c>
      <c r="G115" s="182">
        <v>2</v>
      </c>
      <c r="H115" s="214"/>
    </row>
    <row r="116" spans="1:8" ht="15.75">
      <c r="A116" s="183" t="s">
        <v>20</v>
      </c>
      <c r="B116" s="169" t="s">
        <v>100</v>
      </c>
      <c r="C116" s="36"/>
      <c r="D116" s="95"/>
      <c r="E116" s="95"/>
      <c r="F116" s="95">
        <v>10</v>
      </c>
      <c r="G116" s="182">
        <v>1</v>
      </c>
      <c r="H116" s="214"/>
    </row>
    <row r="117" spans="1:8" ht="15.75">
      <c r="A117" s="183" t="s">
        <v>32</v>
      </c>
      <c r="B117" s="169" t="s">
        <v>97</v>
      </c>
      <c r="C117" s="36">
        <v>10</v>
      </c>
      <c r="D117" s="95"/>
      <c r="E117" s="95">
        <v>10</v>
      </c>
      <c r="F117" s="95"/>
      <c r="G117" s="182">
        <v>3</v>
      </c>
      <c r="H117" s="214"/>
    </row>
    <row r="118" spans="1:8" ht="15.75">
      <c r="A118" s="183" t="s">
        <v>33</v>
      </c>
      <c r="B118" s="168" t="s">
        <v>132</v>
      </c>
      <c r="C118" s="210">
        <v>15</v>
      </c>
      <c r="D118" s="95"/>
      <c r="E118" s="95"/>
      <c r="F118" s="95"/>
      <c r="G118" s="182">
        <v>3</v>
      </c>
      <c r="H118" s="214"/>
    </row>
    <row r="119" spans="1:8" ht="15.75">
      <c r="A119" s="183" t="s">
        <v>34</v>
      </c>
      <c r="B119" s="211" t="s">
        <v>134</v>
      </c>
      <c r="C119" s="210">
        <v>20</v>
      </c>
      <c r="D119" s="36"/>
      <c r="E119" s="36"/>
      <c r="F119" s="36">
        <v>10</v>
      </c>
      <c r="G119" s="182">
        <v>5</v>
      </c>
      <c r="H119" s="214"/>
    </row>
    <row r="120" spans="1:8" ht="15.75">
      <c r="A120" s="181"/>
      <c r="B120" s="184" t="s">
        <v>163</v>
      </c>
      <c r="C120" s="182">
        <f>SUM(C112:C119)</f>
        <v>75</v>
      </c>
      <c r="D120" s="182">
        <f>SUM(D112:D119)</f>
        <v>10</v>
      </c>
      <c r="E120" s="182">
        <f>SUM(E112:E119)</f>
        <v>30</v>
      </c>
      <c r="F120" s="182">
        <f>SUM(F112:F119)</f>
        <v>40</v>
      </c>
      <c r="G120" s="182">
        <v>22</v>
      </c>
      <c r="H120" s="214"/>
    </row>
    <row r="121" spans="1:8" ht="15.75">
      <c r="A121" s="181"/>
      <c r="B121" s="181"/>
      <c r="C121" s="392">
        <f>SUM(C120:F120)</f>
        <v>155</v>
      </c>
      <c r="D121" s="392"/>
      <c r="E121" s="392"/>
      <c r="F121" s="392"/>
      <c r="G121" s="182"/>
      <c r="H121" s="214"/>
    </row>
    <row r="122" spans="1:8" ht="15.75">
      <c r="A122" s="181" t="s">
        <v>156</v>
      </c>
      <c r="B122" s="181" t="s">
        <v>173</v>
      </c>
      <c r="C122" s="182" t="s">
        <v>158</v>
      </c>
      <c r="D122" s="182" t="s">
        <v>159</v>
      </c>
      <c r="E122" s="182" t="s">
        <v>160</v>
      </c>
      <c r="F122" s="182" t="s">
        <v>161</v>
      </c>
      <c r="G122" s="182" t="s">
        <v>162</v>
      </c>
      <c r="H122" s="214"/>
    </row>
    <row r="123" spans="1:8" ht="15.75">
      <c r="A123" s="183" t="s">
        <v>16</v>
      </c>
      <c r="B123" s="170" t="s">
        <v>133</v>
      </c>
      <c r="C123" s="36">
        <v>15</v>
      </c>
      <c r="D123" s="36"/>
      <c r="E123" s="36"/>
      <c r="F123" s="36">
        <v>5</v>
      </c>
      <c r="G123" s="182">
        <v>3</v>
      </c>
      <c r="H123" s="214"/>
    </row>
    <row r="124" spans="1:8" ht="15.75">
      <c r="A124" s="183" t="s">
        <v>17</v>
      </c>
      <c r="B124" s="168" t="s">
        <v>84</v>
      </c>
      <c r="C124" s="36">
        <v>10</v>
      </c>
      <c r="D124" s="36"/>
      <c r="E124" s="36">
        <v>10</v>
      </c>
      <c r="F124" s="36">
        <v>10</v>
      </c>
      <c r="G124" s="182">
        <v>4</v>
      </c>
      <c r="H124" s="214"/>
    </row>
    <row r="125" spans="1:8" ht="15.75">
      <c r="A125" s="183" t="s">
        <v>18</v>
      </c>
      <c r="B125" s="168" t="s">
        <v>135</v>
      </c>
      <c r="C125" s="210">
        <v>25</v>
      </c>
      <c r="D125" s="36"/>
      <c r="E125" s="36"/>
      <c r="F125" s="36"/>
      <c r="G125" s="182">
        <v>4</v>
      </c>
      <c r="H125" s="214"/>
    </row>
    <row r="126" spans="1:8" ht="15.75">
      <c r="A126" s="183" t="s">
        <v>19</v>
      </c>
      <c r="B126" s="170" t="s">
        <v>136</v>
      </c>
      <c r="C126" s="210">
        <v>20</v>
      </c>
      <c r="D126" s="36"/>
      <c r="E126" s="36">
        <v>10</v>
      </c>
      <c r="F126" s="36">
        <v>10</v>
      </c>
      <c r="G126" s="182">
        <v>6</v>
      </c>
      <c r="H126" s="214"/>
    </row>
    <row r="127" spans="1:8" ht="15.75">
      <c r="A127" s="183" t="s">
        <v>20</v>
      </c>
      <c r="B127" s="168" t="s">
        <v>137</v>
      </c>
      <c r="C127" s="210">
        <v>20</v>
      </c>
      <c r="D127" s="36">
        <v>5</v>
      </c>
      <c r="E127" s="36">
        <v>5</v>
      </c>
      <c r="F127" s="36"/>
      <c r="G127" s="182">
        <v>5</v>
      </c>
      <c r="H127" s="214"/>
    </row>
    <row r="128" spans="1:8" ht="15.75">
      <c r="A128" s="183" t="s">
        <v>32</v>
      </c>
      <c r="B128" s="168" t="s">
        <v>87</v>
      </c>
      <c r="C128" s="95"/>
      <c r="D128" s="95"/>
      <c r="E128" s="95"/>
      <c r="F128" s="36">
        <v>10</v>
      </c>
      <c r="G128" s="182">
        <v>1</v>
      </c>
      <c r="H128" s="214"/>
    </row>
    <row r="129" spans="1:8" ht="15.75">
      <c r="A129" s="181"/>
      <c r="B129" s="184" t="s">
        <v>163</v>
      </c>
      <c r="C129" s="182">
        <f>SUM(C123:C128)</f>
        <v>90</v>
      </c>
      <c r="D129" s="182">
        <f>SUM(D123:D128)</f>
        <v>5</v>
      </c>
      <c r="E129" s="182">
        <f>SUM(E123:E128)</f>
        <v>25</v>
      </c>
      <c r="F129" s="182">
        <f>SUM(F123:F128)</f>
        <v>35</v>
      </c>
      <c r="G129" s="182">
        <v>23</v>
      </c>
      <c r="H129" s="214"/>
    </row>
    <row r="130" spans="1:8" ht="15.75">
      <c r="A130" s="181"/>
      <c r="B130" s="181"/>
      <c r="C130" s="392">
        <f>SUM(C129:F129)</f>
        <v>155</v>
      </c>
      <c r="D130" s="392"/>
      <c r="E130" s="392"/>
      <c r="F130" s="392"/>
      <c r="G130" s="182"/>
      <c r="H130" s="214"/>
    </row>
    <row r="131" spans="1:8" ht="15.75">
      <c r="A131" s="181" t="s">
        <v>156</v>
      </c>
      <c r="B131" s="181" t="s">
        <v>180</v>
      </c>
      <c r="C131" s="182" t="s">
        <v>158</v>
      </c>
      <c r="D131" s="182" t="s">
        <v>159</v>
      </c>
      <c r="E131" s="182" t="s">
        <v>160</v>
      </c>
      <c r="F131" s="182" t="s">
        <v>161</v>
      </c>
      <c r="G131" s="182" t="s">
        <v>162</v>
      </c>
      <c r="H131" s="214"/>
    </row>
    <row r="132" spans="1:8" ht="15.75">
      <c r="A132" s="183" t="s">
        <v>16</v>
      </c>
      <c r="B132" s="168" t="s">
        <v>138</v>
      </c>
      <c r="C132" s="36">
        <v>20</v>
      </c>
      <c r="D132" s="36"/>
      <c r="E132" s="36">
        <v>5</v>
      </c>
      <c r="F132" s="36">
        <v>5</v>
      </c>
      <c r="G132" s="182">
        <v>7</v>
      </c>
      <c r="H132" s="214"/>
    </row>
    <row r="133" spans="1:8" ht="15.75">
      <c r="A133" s="183" t="s">
        <v>17</v>
      </c>
      <c r="B133" s="168" t="s">
        <v>139</v>
      </c>
      <c r="C133" s="36">
        <v>10</v>
      </c>
      <c r="D133" s="36"/>
      <c r="E133" s="36"/>
      <c r="F133" s="36">
        <v>10</v>
      </c>
      <c r="G133" s="182">
        <v>5</v>
      </c>
      <c r="H133" s="214"/>
    </row>
    <row r="134" spans="1:8" ht="15.75">
      <c r="A134" s="183" t="s">
        <v>18</v>
      </c>
      <c r="B134" s="168" t="s">
        <v>140</v>
      </c>
      <c r="C134" s="210">
        <v>15</v>
      </c>
      <c r="D134" s="36"/>
      <c r="E134" s="36"/>
      <c r="F134" s="36">
        <v>10</v>
      </c>
      <c r="G134" s="182">
        <v>6</v>
      </c>
      <c r="H134" s="214"/>
    </row>
    <row r="135" spans="1:8" ht="15.75">
      <c r="A135" s="183" t="s">
        <v>19</v>
      </c>
      <c r="B135" s="168" t="s">
        <v>87</v>
      </c>
      <c r="C135" s="36"/>
      <c r="D135" s="36"/>
      <c r="E135" s="36"/>
      <c r="F135" s="36">
        <v>20</v>
      </c>
      <c r="G135" s="182">
        <v>4</v>
      </c>
      <c r="H135" s="214"/>
    </row>
    <row r="136" spans="1:8" ht="15.75">
      <c r="A136" s="183"/>
      <c r="B136" s="184" t="s">
        <v>163</v>
      </c>
      <c r="C136" s="182">
        <f>SUM(C132:C135)</f>
        <v>45</v>
      </c>
      <c r="D136" s="182">
        <f>SUM(D132:D135)</f>
        <v>0</v>
      </c>
      <c r="E136" s="182">
        <f>SUM(E132:E135)</f>
        <v>5</v>
      </c>
      <c r="F136" s="182">
        <f>SUM(F132:F135)</f>
        <v>45</v>
      </c>
      <c r="G136" s="182">
        <v>22</v>
      </c>
      <c r="H136" s="214"/>
    </row>
    <row r="137" spans="1:8" ht="15.75">
      <c r="A137" s="183"/>
      <c r="B137" s="183"/>
      <c r="C137" s="392">
        <f>SUM(C136:F136)</f>
        <v>95</v>
      </c>
      <c r="D137" s="392"/>
      <c r="E137" s="392"/>
      <c r="F137" s="392"/>
      <c r="G137" s="182"/>
      <c r="H137" s="214"/>
    </row>
    <row r="138" spans="1:8" ht="15.75">
      <c r="A138" s="181" t="s">
        <v>156</v>
      </c>
      <c r="B138" s="185" t="s">
        <v>174</v>
      </c>
      <c r="C138" s="182" t="s">
        <v>158</v>
      </c>
      <c r="D138" s="182" t="s">
        <v>159</v>
      </c>
      <c r="E138" s="182" t="s">
        <v>160</v>
      </c>
      <c r="F138" s="182" t="s">
        <v>161</v>
      </c>
      <c r="G138" s="182" t="s">
        <v>162</v>
      </c>
      <c r="H138" s="214"/>
    </row>
    <row r="139" spans="1:8" ht="15.75">
      <c r="A139" s="183" t="s">
        <v>16</v>
      </c>
      <c r="B139" s="168" t="s">
        <v>93</v>
      </c>
      <c r="C139" s="36">
        <v>10</v>
      </c>
      <c r="D139" s="95">
        <v>10</v>
      </c>
      <c r="E139" s="95"/>
      <c r="F139" s="95"/>
      <c r="G139" s="182">
        <v>4</v>
      </c>
      <c r="H139" s="214"/>
    </row>
    <row r="140" spans="1:8" ht="15.75">
      <c r="A140" s="183" t="s">
        <v>17</v>
      </c>
      <c r="B140" s="186" t="s">
        <v>153</v>
      </c>
      <c r="C140" s="95">
        <v>20</v>
      </c>
      <c r="D140" s="95"/>
      <c r="E140" s="95"/>
      <c r="F140" s="95"/>
      <c r="G140" s="182">
        <v>3</v>
      </c>
      <c r="H140" s="214"/>
    </row>
    <row r="141" spans="1:8" ht="15.75">
      <c r="A141" s="183" t="s">
        <v>18</v>
      </c>
      <c r="B141" s="169" t="s">
        <v>98</v>
      </c>
      <c r="C141" s="36"/>
      <c r="D141" s="95"/>
      <c r="E141" s="95">
        <v>20</v>
      </c>
      <c r="F141" s="95"/>
      <c r="G141" s="182">
        <v>2</v>
      </c>
      <c r="H141" s="214"/>
    </row>
    <row r="142" spans="1:8" ht="15.75">
      <c r="A142" s="183" t="s">
        <v>19</v>
      </c>
      <c r="B142" s="169" t="s">
        <v>99</v>
      </c>
      <c r="C142" s="36"/>
      <c r="D142" s="95"/>
      <c r="E142" s="95"/>
      <c r="F142" s="95">
        <v>20</v>
      </c>
      <c r="G142" s="182">
        <v>2</v>
      </c>
      <c r="H142" s="214"/>
    </row>
    <row r="143" spans="1:8" ht="15.75">
      <c r="A143" s="183" t="s">
        <v>20</v>
      </c>
      <c r="B143" s="169" t="s">
        <v>100</v>
      </c>
      <c r="C143" s="36"/>
      <c r="D143" s="95"/>
      <c r="E143" s="95"/>
      <c r="F143" s="95">
        <v>10</v>
      </c>
      <c r="G143" s="182">
        <v>1</v>
      </c>
      <c r="H143" s="214"/>
    </row>
    <row r="144" spans="1:8" ht="15.75">
      <c r="A144" s="183" t="s">
        <v>32</v>
      </c>
      <c r="B144" s="169" t="s">
        <v>97</v>
      </c>
      <c r="C144" s="36">
        <v>10</v>
      </c>
      <c r="D144" s="95"/>
      <c r="E144" s="95">
        <v>10</v>
      </c>
      <c r="F144" s="95"/>
      <c r="G144" s="182">
        <v>3</v>
      </c>
      <c r="H144" s="214"/>
    </row>
    <row r="145" spans="1:8" ht="15.75">
      <c r="A145" s="183" t="s">
        <v>33</v>
      </c>
      <c r="B145" s="168" t="s">
        <v>142</v>
      </c>
      <c r="C145" s="210">
        <v>15</v>
      </c>
      <c r="D145" s="36"/>
      <c r="E145" s="36"/>
      <c r="F145" s="36">
        <v>10</v>
      </c>
      <c r="G145" s="182">
        <v>4</v>
      </c>
      <c r="H145" s="214"/>
    </row>
    <row r="146" spans="1:8" ht="15.75">
      <c r="A146" s="183" t="s">
        <v>34</v>
      </c>
      <c r="B146" s="168" t="s">
        <v>145</v>
      </c>
      <c r="C146" s="210">
        <v>10</v>
      </c>
      <c r="D146" s="36"/>
      <c r="E146" s="36"/>
      <c r="F146" s="36">
        <v>10</v>
      </c>
      <c r="G146" s="182">
        <v>4</v>
      </c>
      <c r="H146" s="214"/>
    </row>
    <row r="147" spans="1:8" ht="15.75">
      <c r="A147" s="181"/>
      <c r="B147" s="184" t="s">
        <v>163</v>
      </c>
      <c r="C147" s="182">
        <f>SUM(C139:C146)</f>
        <v>65</v>
      </c>
      <c r="D147" s="182">
        <f>SUM(D139:D146)</f>
        <v>10</v>
      </c>
      <c r="E147" s="182">
        <f>SUM(E139:E146)</f>
        <v>30</v>
      </c>
      <c r="F147" s="182">
        <f>SUM(F139:F146)</f>
        <v>50</v>
      </c>
      <c r="G147" s="182">
        <v>23</v>
      </c>
      <c r="H147" s="214"/>
    </row>
    <row r="148" spans="1:8" ht="15.75">
      <c r="A148" s="181"/>
      <c r="B148" s="181"/>
      <c r="C148" s="392">
        <f>SUM(C147:F147)</f>
        <v>155</v>
      </c>
      <c r="D148" s="392"/>
      <c r="E148" s="392"/>
      <c r="F148" s="392"/>
      <c r="G148" s="182"/>
      <c r="H148" s="214"/>
    </row>
    <row r="149" spans="1:8" ht="15.75">
      <c r="A149" s="181" t="s">
        <v>156</v>
      </c>
      <c r="B149" s="181" t="s">
        <v>175</v>
      </c>
      <c r="C149" s="182" t="s">
        <v>158</v>
      </c>
      <c r="D149" s="182" t="s">
        <v>159</v>
      </c>
      <c r="E149" s="182" t="s">
        <v>160</v>
      </c>
      <c r="F149" s="182" t="s">
        <v>161</v>
      </c>
      <c r="G149" s="182" t="s">
        <v>162</v>
      </c>
      <c r="H149" s="214"/>
    </row>
    <row r="150" spans="1:8" ht="15.75">
      <c r="A150" s="183" t="s">
        <v>16</v>
      </c>
      <c r="B150" s="168" t="s">
        <v>143</v>
      </c>
      <c r="C150" s="210">
        <v>20</v>
      </c>
      <c r="D150" s="36"/>
      <c r="E150" s="36"/>
      <c r="F150" s="36">
        <v>10</v>
      </c>
      <c r="G150" s="182">
        <v>4</v>
      </c>
      <c r="H150" s="214"/>
    </row>
    <row r="151" spans="1:8" ht="15.75">
      <c r="A151" s="183" t="s">
        <v>17</v>
      </c>
      <c r="B151" s="168" t="s">
        <v>144</v>
      </c>
      <c r="C151" s="36">
        <v>10</v>
      </c>
      <c r="D151" s="36"/>
      <c r="E151" s="36">
        <v>10</v>
      </c>
      <c r="F151" s="36"/>
      <c r="G151" s="182">
        <v>3</v>
      </c>
      <c r="H151" s="214"/>
    </row>
    <row r="152" spans="1:8" ht="15.75">
      <c r="A152" s="183" t="s">
        <v>18</v>
      </c>
      <c r="B152" s="168" t="s">
        <v>146</v>
      </c>
      <c r="C152" s="210">
        <v>15</v>
      </c>
      <c r="D152" s="36">
        <v>10</v>
      </c>
      <c r="E152" s="36"/>
      <c r="F152" s="36"/>
      <c r="G152" s="182">
        <v>4</v>
      </c>
      <c r="H152" s="214"/>
    </row>
    <row r="153" spans="1:8" ht="15.75">
      <c r="A153" s="183" t="s">
        <v>19</v>
      </c>
      <c r="B153" s="168" t="s">
        <v>147</v>
      </c>
      <c r="C153" s="36">
        <v>10</v>
      </c>
      <c r="D153" s="36"/>
      <c r="E153" s="36">
        <v>10</v>
      </c>
      <c r="F153" s="36"/>
      <c r="G153" s="182">
        <v>3</v>
      </c>
      <c r="H153" s="214"/>
    </row>
    <row r="154" spans="1:8" ht="15.75">
      <c r="A154" s="183" t="s">
        <v>20</v>
      </c>
      <c r="B154" s="168" t="s">
        <v>148</v>
      </c>
      <c r="C154" s="210">
        <v>15</v>
      </c>
      <c r="D154" s="36"/>
      <c r="E154" s="36"/>
      <c r="F154" s="36">
        <v>10</v>
      </c>
      <c r="G154" s="182">
        <v>4</v>
      </c>
      <c r="H154" s="214"/>
    </row>
    <row r="155" spans="1:8" ht="15.75">
      <c r="A155" s="183" t="s">
        <v>32</v>
      </c>
      <c r="B155" s="168" t="s">
        <v>151</v>
      </c>
      <c r="C155" s="36">
        <v>15</v>
      </c>
      <c r="D155" s="36"/>
      <c r="E155" s="36"/>
      <c r="F155" s="36">
        <v>10</v>
      </c>
      <c r="G155" s="182">
        <v>4</v>
      </c>
      <c r="H155" s="214"/>
    </row>
    <row r="156" spans="1:8" ht="15.75">
      <c r="A156" s="183" t="s">
        <v>33</v>
      </c>
      <c r="B156" s="168" t="s">
        <v>87</v>
      </c>
      <c r="C156" s="95"/>
      <c r="D156" s="95"/>
      <c r="E156" s="95"/>
      <c r="F156" s="36">
        <v>10</v>
      </c>
      <c r="G156" s="182">
        <v>1</v>
      </c>
      <c r="H156" s="214"/>
    </row>
    <row r="157" spans="1:8" ht="15.75">
      <c r="A157" s="183"/>
      <c r="B157" s="184" t="s">
        <v>163</v>
      </c>
      <c r="C157" s="182">
        <f>SUM(C150:C155)</f>
        <v>85</v>
      </c>
      <c r="D157" s="182">
        <f>SUM(D150:D155)</f>
        <v>10</v>
      </c>
      <c r="E157" s="182">
        <f>SUM(E150:E155)</f>
        <v>20</v>
      </c>
      <c r="F157" s="182">
        <f>SUM(F150:F155)</f>
        <v>30</v>
      </c>
      <c r="G157" s="182">
        <v>22</v>
      </c>
      <c r="H157" s="214"/>
    </row>
    <row r="158" spans="1:8" ht="15.75">
      <c r="A158" s="183"/>
      <c r="B158" s="183"/>
      <c r="C158" s="392">
        <f>SUM(C157:F157)</f>
        <v>145</v>
      </c>
      <c r="D158" s="392"/>
      <c r="E158" s="392"/>
      <c r="F158" s="392"/>
      <c r="G158" s="182"/>
      <c r="H158" s="214"/>
    </row>
    <row r="159" spans="1:8" ht="15.75">
      <c r="A159" s="181" t="s">
        <v>156</v>
      </c>
      <c r="B159" s="181" t="s">
        <v>176</v>
      </c>
      <c r="C159" s="182" t="s">
        <v>158</v>
      </c>
      <c r="D159" s="182" t="s">
        <v>159</v>
      </c>
      <c r="E159" s="182" t="s">
        <v>160</v>
      </c>
      <c r="F159" s="182" t="s">
        <v>161</v>
      </c>
      <c r="G159" s="182" t="s">
        <v>162</v>
      </c>
      <c r="H159" s="214"/>
    </row>
    <row r="160" spans="1:8" ht="15.75">
      <c r="A160" s="183" t="s">
        <v>16</v>
      </c>
      <c r="B160" s="168" t="s">
        <v>149</v>
      </c>
      <c r="C160" s="210">
        <v>20</v>
      </c>
      <c r="D160" s="36"/>
      <c r="E160" s="36"/>
      <c r="F160" s="36">
        <v>10</v>
      </c>
      <c r="G160" s="182">
        <v>7</v>
      </c>
      <c r="H160" s="214"/>
    </row>
    <row r="161" spans="1:8" ht="15.75">
      <c r="A161" s="183" t="s">
        <v>17</v>
      </c>
      <c r="B161" s="168" t="s">
        <v>150</v>
      </c>
      <c r="C161" s="36">
        <v>15</v>
      </c>
      <c r="D161" s="36">
        <v>10</v>
      </c>
      <c r="E161" s="36"/>
      <c r="F161" s="36"/>
      <c r="G161" s="182">
        <v>6</v>
      </c>
      <c r="H161" s="214"/>
    </row>
    <row r="162" spans="1:8" ht="15.75">
      <c r="A162" s="183" t="s">
        <v>18</v>
      </c>
      <c r="B162" s="168" t="s">
        <v>152</v>
      </c>
      <c r="C162" s="36">
        <v>10</v>
      </c>
      <c r="D162" s="36">
        <v>10</v>
      </c>
      <c r="E162" s="36"/>
      <c r="F162" s="36"/>
      <c r="G162" s="182">
        <v>5</v>
      </c>
      <c r="H162" s="214"/>
    </row>
    <row r="163" spans="1:8" ht="15.75">
      <c r="A163" s="183" t="s">
        <v>19</v>
      </c>
      <c r="B163" s="168" t="s">
        <v>87</v>
      </c>
      <c r="C163" s="36"/>
      <c r="D163" s="36"/>
      <c r="E163" s="36"/>
      <c r="F163" s="36">
        <v>20</v>
      </c>
      <c r="G163" s="182">
        <v>4</v>
      </c>
      <c r="H163" s="214"/>
    </row>
    <row r="164" spans="1:8" ht="15.75">
      <c r="A164" s="181"/>
      <c r="B164" s="184" t="s">
        <v>163</v>
      </c>
      <c r="C164" s="182">
        <f>SUM(C160:C163)</f>
        <v>45</v>
      </c>
      <c r="D164" s="182">
        <f>SUM(D160:D163)</f>
        <v>20</v>
      </c>
      <c r="E164" s="182">
        <f>SUM(E160:E163)</f>
        <v>0</v>
      </c>
      <c r="F164" s="182">
        <f>SUM(F160:F163)</f>
        <v>30</v>
      </c>
      <c r="G164" s="182">
        <v>23</v>
      </c>
      <c r="H164" s="214"/>
    </row>
    <row r="165" spans="1:8" ht="15.75">
      <c r="A165" s="181"/>
      <c r="B165" s="181"/>
      <c r="C165" s="392">
        <f>SUM(C164:F164)</f>
        <v>95</v>
      </c>
      <c r="D165" s="392"/>
      <c r="E165" s="392"/>
      <c r="F165" s="392"/>
      <c r="G165" s="182"/>
      <c r="H165" s="214"/>
    </row>
  </sheetData>
  <sheetProtection/>
  <mergeCells count="17">
    <mergeCell ref="C101:F101"/>
    <mergeCell ref="C72:F72"/>
    <mergeCell ref="C80:F80"/>
    <mergeCell ref="C42:F42"/>
    <mergeCell ref="C51:F51"/>
    <mergeCell ref="C62:F62"/>
    <mergeCell ref="C91:F91"/>
    <mergeCell ref="C110:F110"/>
    <mergeCell ref="C5:G5"/>
    <mergeCell ref="C158:F158"/>
    <mergeCell ref="C165:F165"/>
    <mergeCell ref="C121:F121"/>
    <mergeCell ref="C130:F130"/>
    <mergeCell ref="C137:F137"/>
    <mergeCell ref="C148:F148"/>
    <mergeCell ref="C21:F21"/>
    <mergeCell ref="C32:F3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3"/>
  <rowBreaks count="4" manualBreakCount="4">
    <brk id="51" max="255" man="1"/>
    <brk id="80" max="255" man="1"/>
    <brk id="110" max="7" man="1"/>
    <brk id="137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AGapińska</cp:lastModifiedBy>
  <cp:lastPrinted>2013-12-09T11:48:21Z</cp:lastPrinted>
  <dcterms:created xsi:type="dcterms:W3CDTF">2005-11-04T08:43:51Z</dcterms:created>
  <dcterms:modified xsi:type="dcterms:W3CDTF">2014-04-14T12:36:52Z</dcterms:modified>
  <cp:category/>
  <cp:version/>
  <cp:contentType/>
  <cp:contentStatus/>
</cp:coreProperties>
</file>