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9120" activeTab="0"/>
  </bookViews>
  <sheets>
    <sheet name="studia  I stopnia" sheetId="1" r:id="rId1"/>
    <sheet name="ECTS sem" sheetId="2" r:id="rId2"/>
    <sheet name="Analiza" sheetId="3" r:id="rId3"/>
    <sheet name="Analiza I stopnia" sheetId="4" r:id="rId4"/>
  </sheets>
  <definedNames>
    <definedName name="_xlnm.Print_Area" localSheetId="2">'Analiza'!$A$3:$F$94</definedName>
    <definedName name="_xlnm.Print_Area" localSheetId="3">'Analiza I stopnia'!$A$1:$F$86</definedName>
    <definedName name="_xlnm.Print_Area" localSheetId="1">'ECTS sem'!$A$1:$H$95</definedName>
    <definedName name="_xlnm.Print_Area" localSheetId="0">'studia  I stopnia'!$B$3:$AR$232</definedName>
  </definedNames>
  <calcPr fullCalcOnLoad="1"/>
</workbook>
</file>

<file path=xl/comments1.xml><?xml version="1.0" encoding="utf-8"?>
<comments xmlns="http://schemas.openxmlformats.org/spreadsheetml/2006/main">
  <authors>
    <author>darek</author>
  </authors>
  <commentList>
    <comment ref="M59" authorId="0">
      <text>
        <r>
          <rPr>
            <sz val="10"/>
            <rFont val="Tahoma"/>
            <family val="2"/>
          </rPr>
          <t xml:space="preserve"> 5</t>
        </r>
      </text>
    </comment>
    <comment ref="N59" authorId="0">
      <text>
        <r>
          <rPr>
            <sz val="10"/>
            <rFont val="Tahoma"/>
            <family val="2"/>
          </rPr>
          <t>3</t>
        </r>
      </text>
    </comment>
    <comment ref="Q59" authorId="0">
      <text>
        <r>
          <rPr>
            <sz val="10"/>
            <rFont val="Tahoma"/>
            <family val="2"/>
          </rPr>
          <t>5</t>
        </r>
      </text>
    </comment>
    <comment ref="R59" authorId="0">
      <text>
        <r>
          <rPr>
            <sz val="10"/>
            <rFont val="Tahoma"/>
            <family val="2"/>
          </rPr>
          <t>3</t>
        </r>
      </text>
    </comment>
    <comment ref="U59" authorId="0">
      <text>
        <r>
          <rPr>
            <sz val="10"/>
            <rFont val="Tahoma"/>
            <family val="2"/>
          </rPr>
          <t>4</t>
        </r>
      </text>
    </comment>
    <comment ref="Q60" authorId="0">
      <text>
        <r>
          <rPr>
            <sz val="10"/>
            <rFont val="Tahoma"/>
            <family val="2"/>
          </rPr>
          <t>4</t>
        </r>
      </text>
    </comment>
    <comment ref="R60" authorId="0">
      <text>
        <r>
          <rPr>
            <sz val="10"/>
            <rFont val="Tahoma"/>
            <family val="2"/>
          </rPr>
          <t xml:space="preserve"> 2</t>
        </r>
      </text>
    </comment>
    <comment ref="W60" authorId="0">
      <text>
        <r>
          <rPr>
            <sz val="10"/>
            <rFont val="Tahoma"/>
            <family val="2"/>
          </rPr>
          <t>3</t>
        </r>
      </text>
    </comment>
    <comment ref="U61" authorId="0">
      <text>
        <r>
          <rPr>
            <sz val="10"/>
            <rFont val="Tahoma"/>
            <family val="2"/>
          </rPr>
          <t>3</t>
        </r>
      </text>
    </comment>
    <comment ref="W61" authorId="0">
      <text>
        <r>
          <rPr>
            <sz val="10"/>
            <rFont val="Tahoma"/>
            <family val="2"/>
          </rPr>
          <t>2</t>
        </r>
      </text>
    </comment>
    <comment ref="M62" authorId="0">
      <text>
        <r>
          <rPr>
            <sz val="10"/>
            <rFont val="Tahoma"/>
            <family val="2"/>
          </rPr>
          <t xml:space="preserve"> 2</t>
        </r>
      </text>
    </comment>
    <comment ref="P62" authorId="0">
      <text>
        <r>
          <rPr>
            <sz val="10"/>
            <rFont val="Tahoma"/>
            <family val="2"/>
          </rPr>
          <t>3</t>
        </r>
      </text>
    </comment>
    <comment ref="Q101" authorId="0">
      <text>
        <r>
          <rPr>
            <sz val="10"/>
            <rFont val="Tahoma"/>
            <family val="2"/>
          </rPr>
          <t xml:space="preserve"> 2</t>
        </r>
      </text>
    </comment>
    <comment ref="S101" authorId="0">
      <text>
        <r>
          <rPr>
            <sz val="10"/>
            <rFont val="Tahoma"/>
            <family val="2"/>
          </rPr>
          <t xml:space="preserve"> 2</t>
        </r>
      </text>
    </comment>
    <comment ref="Y102" authorId="0">
      <text>
        <r>
          <rPr>
            <sz val="10"/>
            <rFont val="Tahoma"/>
            <family val="2"/>
          </rPr>
          <t xml:space="preserve"> 2</t>
        </r>
      </text>
    </comment>
    <comment ref="AA102" authorId="0">
      <text>
        <r>
          <rPr>
            <sz val="10"/>
            <rFont val="Tahoma"/>
            <family val="2"/>
          </rPr>
          <t xml:space="preserve"> 2</t>
        </r>
      </text>
    </comment>
    <comment ref="M103" authorId="0">
      <text>
        <r>
          <rPr>
            <sz val="10"/>
            <rFont val="Tahoma"/>
            <family val="2"/>
          </rPr>
          <t>5</t>
        </r>
      </text>
    </comment>
    <comment ref="N103" authorId="0">
      <text>
        <r>
          <rPr>
            <sz val="10"/>
            <rFont val="Tahoma"/>
            <family val="2"/>
          </rPr>
          <t>3</t>
        </r>
      </text>
    </comment>
    <comment ref="Q103" authorId="0">
      <text>
        <r>
          <rPr>
            <sz val="10"/>
            <rFont val="Tahoma"/>
            <family val="2"/>
          </rPr>
          <t xml:space="preserve"> 3</t>
        </r>
      </text>
    </comment>
    <comment ref="R103" authorId="0">
      <text>
        <r>
          <rPr>
            <sz val="10"/>
            <rFont val="Tahoma"/>
            <family val="2"/>
          </rPr>
          <t xml:space="preserve"> 2</t>
        </r>
      </text>
    </comment>
    <comment ref="U104" authorId="0">
      <text>
        <r>
          <rPr>
            <sz val="10"/>
            <rFont val="Tahoma"/>
            <family val="2"/>
          </rPr>
          <t>5</t>
        </r>
      </text>
    </comment>
    <comment ref="W104" authorId="0">
      <text>
        <r>
          <rPr>
            <sz val="10"/>
            <rFont val="Tahoma"/>
            <family val="2"/>
          </rPr>
          <t>3</t>
        </r>
      </text>
    </comment>
    <comment ref="Y105" authorId="0">
      <text>
        <r>
          <rPr>
            <sz val="10"/>
            <rFont val="Tahoma"/>
            <family val="2"/>
          </rPr>
          <t>5</t>
        </r>
      </text>
    </comment>
    <comment ref="AA105" authorId="0">
      <text>
        <r>
          <rPr>
            <sz val="10"/>
            <rFont val="Tahoma"/>
            <family val="2"/>
          </rPr>
          <t xml:space="preserve"> 2</t>
        </r>
      </text>
    </comment>
    <comment ref="Y106" authorId="0">
      <text>
        <r>
          <rPr>
            <sz val="10"/>
            <rFont val="Tahoma"/>
            <family val="2"/>
          </rPr>
          <t>4</t>
        </r>
      </text>
    </comment>
    <comment ref="AA106" authorId="0">
      <text>
        <r>
          <rPr>
            <sz val="10"/>
            <rFont val="Tahoma"/>
            <family val="2"/>
          </rPr>
          <t xml:space="preserve"> 2</t>
        </r>
      </text>
    </comment>
    <comment ref="Y107" authorId="0">
      <text>
        <r>
          <rPr>
            <sz val="10"/>
            <rFont val="Tahoma"/>
            <family val="2"/>
          </rPr>
          <t xml:space="preserve"> 1</t>
        </r>
      </text>
    </comment>
    <comment ref="AC107" authorId="0">
      <text>
        <r>
          <rPr>
            <sz val="10"/>
            <rFont val="Tahoma"/>
            <family val="2"/>
          </rPr>
          <t>2</t>
        </r>
      </text>
    </comment>
    <comment ref="M108" authorId="0">
      <text>
        <r>
          <rPr>
            <sz val="10"/>
            <rFont val="Tahoma"/>
            <family val="2"/>
          </rPr>
          <t xml:space="preserve"> 2</t>
        </r>
      </text>
    </comment>
    <comment ref="N108" authorId="0">
      <text>
        <r>
          <rPr>
            <sz val="10"/>
            <rFont val="Tahoma"/>
            <family val="2"/>
          </rPr>
          <t>3</t>
        </r>
      </text>
    </comment>
    <comment ref="AC109" authorId="0">
      <text>
        <r>
          <rPr>
            <sz val="10"/>
            <rFont val="Tahoma"/>
            <family val="2"/>
          </rPr>
          <t>5</t>
        </r>
      </text>
    </comment>
    <comment ref="AE109" authorId="0">
      <text>
        <r>
          <rPr>
            <sz val="10"/>
            <rFont val="Tahoma"/>
            <family val="2"/>
          </rPr>
          <t>3</t>
        </r>
      </text>
    </comment>
    <comment ref="AG109" authorId="0">
      <text>
        <r>
          <rPr>
            <sz val="10"/>
            <rFont val="Tahoma"/>
            <family val="2"/>
          </rPr>
          <t>5</t>
        </r>
      </text>
    </comment>
    <comment ref="AI109" authorId="0">
      <text>
        <r>
          <rPr>
            <sz val="10"/>
            <rFont val="Tahoma"/>
            <family val="2"/>
          </rPr>
          <t>3</t>
        </r>
      </text>
    </comment>
    <comment ref="AO110" authorId="0">
      <text>
        <r>
          <rPr>
            <sz val="10"/>
            <rFont val="Tahoma"/>
            <family val="2"/>
          </rPr>
          <t>4</t>
        </r>
      </text>
    </comment>
    <comment ref="AP110" authorId="0">
      <text>
        <r>
          <rPr>
            <sz val="10"/>
            <rFont val="Tahoma"/>
            <family val="2"/>
          </rPr>
          <t xml:space="preserve"> 2</t>
        </r>
      </text>
    </comment>
    <comment ref="AQ110" authorId="0">
      <text>
        <r>
          <rPr>
            <sz val="10"/>
            <rFont val="Tahoma"/>
            <family val="2"/>
          </rPr>
          <t xml:space="preserve"> 2</t>
        </r>
      </text>
    </comment>
    <comment ref="AG111" authorId="0">
      <text>
        <r>
          <rPr>
            <sz val="10"/>
            <rFont val="Tahoma"/>
            <family val="2"/>
          </rPr>
          <t xml:space="preserve"> 2</t>
        </r>
      </text>
    </comment>
    <comment ref="AH111" authorId="0">
      <text>
        <r>
          <rPr>
            <sz val="10"/>
            <rFont val="Tahoma"/>
            <family val="2"/>
          </rPr>
          <t xml:space="preserve"> 2</t>
        </r>
      </text>
    </comment>
    <comment ref="AG112" authorId="0">
      <text>
        <r>
          <rPr>
            <sz val="10"/>
            <rFont val="Tahoma"/>
            <family val="2"/>
          </rPr>
          <t>3</t>
        </r>
      </text>
    </comment>
    <comment ref="Q113" authorId="0">
      <text>
        <r>
          <rPr>
            <sz val="10"/>
            <rFont val="Tahoma"/>
            <family val="2"/>
          </rPr>
          <t xml:space="preserve"> 2</t>
        </r>
      </text>
    </comment>
    <comment ref="S113" authorId="0">
      <text>
        <r>
          <rPr>
            <sz val="10"/>
            <rFont val="Tahoma"/>
            <family val="2"/>
          </rPr>
          <t xml:space="preserve"> 2</t>
        </r>
      </text>
    </comment>
    <comment ref="Y114" authorId="0">
      <text>
        <r>
          <rPr>
            <sz val="10"/>
            <rFont val="Tahoma"/>
            <family val="2"/>
          </rPr>
          <t>4</t>
        </r>
      </text>
    </comment>
    <comment ref="Z114" authorId="0">
      <text>
        <r>
          <rPr>
            <sz val="10"/>
            <rFont val="Tahoma"/>
            <family val="2"/>
          </rPr>
          <t xml:space="preserve"> 2</t>
        </r>
      </text>
    </comment>
    <comment ref="AD114" authorId="0">
      <text>
        <r>
          <rPr>
            <sz val="10"/>
            <rFont val="Tahoma"/>
            <family val="2"/>
          </rPr>
          <t xml:space="preserve"> 2</t>
        </r>
      </text>
    </comment>
    <comment ref="AC115" authorId="0">
      <text>
        <r>
          <rPr>
            <sz val="10"/>
            <rFont val="Tahoma"/>
            <family val="2"/>
          </rPr>
          <t>5</t>
        </r>
      </text>
    </comment>
    <comment ref="AE115" authorId="0">
      <text>
        <r>
          <rPr>
            <sz val="10"/>
            <rFont val="Tahoma"/>
            <family val="2"/>
          </rPr>
          <t>3</t>
        </r>
      </text>
    </comment>
    <comment ref="AD116" authorId="0">
      <text>
        <r>
          <rPr>
            <sz val="10"/>
            <rFont val="Tahoma"/>
            <family val="2"/>
          </rPr>
          <t>4</t>
        </r>
      </text>
    </comment>
    <comment ref="AG117" authorId="0">
      <text>
        <r>
          <rPr>
            <sz val="10"/>
            <rFont val="Tahoma"/>
            <family val="2"/>
          </rPr>
          <t>4</t>
        </r>
      </text>
    </comment>
    <comment ref="AM117" authorId="0">
      <text>
        <r>
          <rPr>
            <sz val="10"/>
            <rFont val="Tahoma"/>
            <family val="2"/>
          </rPr>
          <t xml:space="preserve"> 2</t>
        </r>
      </text>
    </comment>
    <comment ref="AO156" authorId="0">
      <text>
        <r>
          <rPr>
            <sz val="10"/>
            <rFont val="Tahoma"/>
            <family val="2"/>
          </rPr>
          <t>4</t>
        </r>
      </text>
    </comment>
    <comment ref="AQ156" authorId="0">
      <text>
        <r>
          <rPr>
            <sz val="10"/>
            <rFont val="Tahoma"/>
            <family val="2"/>
          </rPr>
          <t xml:space="preserve"> 2</t>
        </r>
      </text>
    </comment>
    <comment ref="AR156" authorId="0">
      <text>
        <r>
          <rPr>
            <sz val="10"/>
            <rFont val="Tahoma"/>
            <family val="2"/>
          </rPr>
          <t xml:space="preserve"> 2</t>
        </r>
      </text>
    </comment>
    <comment ref="AK157" authorId="0">
      <text>
        <r>
          <rPr>
            <sz val="10"/>
            <rFont val="Tahoma"/>
            <family val="2"/>
          </rPr>
          <t>4</t>
        </r>
      </text>
    </comment>
    <comment ref="AM157" authorId="0">
      <text>
        <r>
          <rPr>
            <sz val="10"/>
            <rFont val="Tahoma"/>
            <family val="2"/>
          </rPr>
          <t xml:space="preserve"> 2</t>
        </r>
      </text>
    </comment>
    <comment ref="AK158" authorId="0">
      <text>
        <r>
          <rPr>
            <sz val="10"/>
            <rFont val="Tahoma"/>
            <family val="2"/>
          </rPr>
          <t xml:space="preserve"> 2</t>
        </r>
      </text>
    </comment>
    <comment ref="AK159" authorId="0">
      <text>
        <r>
          <rPr>
            <sz val="10"/>
            <rFont val="Tahoma"/>
            <family val="2"/>
          </rPr>
          <t xml:space="preserve"> 3</t>
        </r>
      </text>
    </comment>
    <comment ref="AM159" authorId="0">
      <text>
        <r>
          <rPr>
            <sz val="10"/>
            <rFont val="Tahoma"/>
            <family val="2"/>
          </rPr>
          <t xml:space="preserve"> 2</t>
        </r>
      </text>
    </comment>
    <comment ref="AO160" authorId="0">
      <text>
        <r>
          <rPr>
            <sz val="10"/>
            <rFont val="Tahoma"/>
            <family val="2"/>
          </rPr>
          <t>4</t>
        </r>
      </text>
    </comment>
    <comment ref="AQ160" authorId="0">
      <text>
        <r>
          <rPr>
            <sz val="10"/>
            <rFont val="Tahoma"/>
            <family val="2"/>
          </rPr>
          <t xml:space="preserve"> 2</t>
        </r>
      </text>
    </comment>
    <comment ref="AR160" authorId="0">
      <text>
        <r>
          <rPr>
            <sz val="10"/>
            <rFont val="Tahoma"/>
            <family val="2"/>
          </rPr>
          <t xml:space="preserve"> 2</t>
        </r>
      </text>
    </comment>
    <comment ref="AK161" authorId="0">
      <text>
        <r>
          <rPr>
            <sz val="10"/>
            <rFont val="Tahoma"/>
            <family val="2"/>
          </rPr>
          <t xml:space="preserve"> 3</t>
        </r>
      </text>
    </comment>
    <comment ref="AM161" authorId="0">
      <text>
        <r>
          <rPr>
            <sz val="10"/>
            <rFont val="Tahoma"/>
            <family val="2"/>
          </rPr>
          <t xml:space="preserve"> 2</t>
        </r>
      </text>
    </comment>
    <comment ref="AN161" authorId="0">
      <text>
        <r>
          <rPr>
            <sz val="10"/>
            <rFont val="Tahoma"/>
            <family val="2"/>
          </rPr>
          <t xml:space="preserve"> 2</t>
        </r>
      </text>
    </comment>
    <comment ref="AN162" authorId="0">
      <text>
        <r>
          <rPr>
            <sz val="10"/>
            <rFont val="Tahoma"/>
            <family val="2"/>
          </rPr>
          <t xml:space="preserve"> 2</t>
        </r>
      </text>
    </comment>
    <comment ref="AN163" authorId="0">
      <text>
        <r>
          <rPr>
            <sz val="10"/>
            <rFont val="Tahoma"/>
            <family val="2"/>
          </rPr>
          <t xml:space="preserve"> 2</t>
        </r>
      </text>
    </comment>
    <comment ref="AR163" authorId="0">
      <text>
        <r>
          <rPr>
            <sz val="10"/>
            <rFont val="Tahoma"/>
            <family val="2"/>
          </rPr>
          <t xml:space="preserve"> 2</t>
        </r>
      </text>
    </comment>
    <comment ref="AO202" authorId="0">
      <text>
        <r>
          <rPr>
            <sz val="10"/>
            <rFont val="Tahoma"/>
            <family val="2"/>
          </rPr>
          <t>4</t>
        </r>
      </text>
    </comment>
    <comment ref="AQ202" authorId="0">
      <text>
        <r>
          <rPr>
            <sz val="10"/>
            <rFont val="Tahoma"/>
            <family val="2"/>
          </rPr>
          <t xml:space="preserve"> 2</t>
        </r>
      </text>
    </comment>
    <comment ref="AR202" authorId="0">
      <text>
        <r>
          <rPr>
            <sz val="10"/>
            <rFont val="Tahoma"/>
            <family val="2"/>
          </rPr>
          <t xml:space="preserve"> 2</t>
        </r>
      </text>
    </comment>
    <comment ref="AO203" authorId="0">
      <text>
        <r>
          <rPr>
            <sz val="10"/>
            <rFont val="Tahoma"/>
            <family val="2"/>
          </rPr>
          <t>4</t>
        </r>
      </text>
    </comment>
    <comment ref="AQ203" authorId="0">
      <text>
        <r>
          <rPr>
            <sz val="10"/>
            <rFont val="Tahoma"/>
            <family val="2"/>
          </rPr>
          <t xml:space="preserve"> 2</t>
        </r>
      </text>
    </comment>
    <comment ref="AR203" authorId="0">
      <text>
        <r>
          <rPr>
            <sz val="10"/>
            <rFont val="Tahoma"/>
            <family val="2"/>
          </rPr>
          <t xml:space="preserve"> 2</t>
        </r>
      </text>
    </comment>
    <comment ref="AK204" authorId="0">
      <text>
        <r>
          <rPr>
            <sz val="10"/>
            <rFont val="Tahoma"/>
            <family val="2"/>
          </rPr>
          <t>4</t>
        </r>
      </text>
    </comment>
    <comment ref="AM204" authorId="0">
      <text>
        <r>
          <rPr>
            <sz val="10"/>
            <rFont val="Tahoma"/>
            <family val="2"/>
          </rPr>
          <t xml:space="preserve"> 2</t>
        </r>
      </text>
    </comment>
    <comment ref="AK205" authorId="0">
      <text>
        <r>
          <rPr>
            <sz val="10"/>
            <rFont val="Tahoma"/>
            <family val="2"/>
          </rPr>
          <t xml:space="preserve"> 2</t>
        </r>
      </text>
    </comment>
    <comment ref="AM205" authorId="0">
      <text>
        <r>
          <rPr>
            <sz val="10"/>
            <rFont val="Tahoma"/>
            <family val="2"/>
          </rPr>
          <t xml:space="preserve"> 2</t>
        </r>
      </text>
    </comment>
    <comment ref="AK206" authorId="0">
      <text>
        <r>
          <rPr>
            <sz val="10"/>
            <rFont val="Tahoma"/>
            <family val="2"/>
          </rPr>
          <t xml:space="preserve"> 3</t>
        </r>
      </text>
    </comment>
    <comment ref="AN206" authorId="0">
      <text>
        <r>
          <rPr>
            <sz val="10"/>
            <rFont val="Tahoma"/>
            <family val="2"/>
          </rPr>
          <t xml:space="preserve"> 2</t>
        </r>
      </text>
    </comment>
    <comment ref="AK207" authorId="0">
      <text>
        <r>
          <rPr>
            <sz val="10"/>
            <rFont val="Tahoma"/>
            <family val="2"/>
          </rPr>
          <t xml:space="preserve"> 3</t>
        </r>
      </text>
    </comment>
    <comment ref="AN207" authorId="0">
      <text>
        <r>
          <rPr>
            <sz val="10"/>
            <rFont val="Tahoma"/>
            <family val="2"/>
          </rPr>
          <t xml:space="preserve"> 2</t>
        </r>
      </text>
    </comment>
    <comment ref="AN208" authorId="0">
      <text>
        <r>
          <rPr>
            <sz val="10"/>
            <rFont val="Tahoma"/>
            <family val="2"/>
          </rPr>
          <t xml:space="preserve"> 2</t>
        </r>
      </text>
    </comment>
    <comment ref="AN209" authorId="0">
      <text>
        <r>
          <rPr>
            <sz val="10"/>
            <rFont val="Tahoma"/>
            <family val="2"/>
          </rPr>
          <t xml:space="preserve"> 2</t>
        </r>
      </text>
    </comment>
    <comment ref="AR209" authorId="0">
      <text>
        <r>
          <rPr>
            <sz val="10"/>
            <rFont val="Tahoma"/>
            <family val="2"/>
          </rPr>
          <t xml:space="preserve"> 2</t>
        </r>
      </text>
    </comment>
    <comment ref="W18" authorId="0">
      <text>
        <r>
          <rPr>
            <sz val="10"/>
            <rFont val="Tahoma"/>
            <family val="2"/>
          </rPr>
          <t xml:space="preserve"> 2</t>
        </r>
      </text>
    </comment>
    <comment ref="AA18" authorId="0">
      <text>
        <r>
          <rPr>
            <sz val="10"/>
            <rFont val="Tahoma"/>
            <family val="2"/>
          </rPr>
          <t xml:space="preserve"> 2</t>
        </r>
      </text>
    </comment>
    <comment ref="AE18" authorId="0">
      <text>
        <r>
          <rPr>
            <sz val="10"/>
            <rFont val="Tahoma"/>
            <family val="2"/>
          </rPr>
          <t xml:space="preserve"> 2</t>
        </r>
      </text>
    </comment>
    <comment ref="AI18" authorId="0">
      <text>
        <r>
          <rPr>
            <sz val="10"/>
            <rFont val="Tahoma"/>
            <family val="2"/>
          </rPr>
          <t>4</t>
        </r>
      </text>
    </comment>
    <comment ref="AG19" authorId="0">
      <text>
        <r>
          <rPr>
            <sz val="10"/>
            <rFont val="Tahoma"/>
            <family val="2"/>
          </rPr>
          <t>2</t>
        </r>
      </text>
    </comment>
    <comment ref="AH19" authorId="0">
      <text>
        <r>
          <rPr>
            <sz val="10"/>
            <rFont val="Tahoma"/>
            <family val="2"/>
          </rPr>
          <t xml:space="preserve"> 2</t>
        </r>
      </text>
    </comment>
    <comment ref="U20" authorId="0">
      <text>
        <r>
          <rPr>
            <sz val="10"/>
            <rFont val="Tahoma"/>
            <family val="2"/>
          </rPr>
          <t xml:space="preserve"> 2</t>
        </r>
      </text>
    </comment>
    <comment ref="W20" authorId="0">
      <text>
        <r>
          <rPr>
            <sz val="10"/>
            <rFont val="Tahoma"/>
            <family val="2"/>
          </rPr>
          <t xml:space="preserve"> 2</t>
        </r>
      </text>
    </comment>
  </commentList>
</comments>
</file>

<file path=xl/comments2.xml><?xml version="1.0" encoding="utf-8"?>
<comments xmlns="http://schemas.openxmlformats.org/spreadsheetml/2006/main">
  <authors>
    <author>darek</author>
  </authors>
  <commentList>
    <comment ref="C12" authorId="0">
      <text>
        <r>
          <rPr>
            <sz val="10"/>
            <rFont val="Tahoma"/>
            <family val="2"/>
          </rPr>
          <t xml:space="preserve"> 5</t>
        </r>
      </text>
    </comment>
    <comment ref="D12" authorId="0">
      <text>
        <r>
          <rPr>
            <sz val="10"/>
            <rFont val="Tahoma"/>
            <family val="2"/>
          </rPr>
          <t>3</t>
        </r>
      </text>
    </comment>
    <comment ref="C13" authorId="0">
      <text>
        <r>
          <rPr>
            <sz val="10"/>
            <rFont val="Tahoma"/>
            <family val="2"/>
          </rPr>
          <t xml:space="preserve"> 2</t>
        </r>
      </text>
    </comment>
    <comment ref="F13" authorId="0">
      <text>
        <r>
          <rPr>
            <sz val="10"/>
            <rFont val="Tahoma"/>
            <family val="2"/>
          </rPr>
          <t>3</t>
        </r>
      </text>
    </comment>
    <comment ref="C19" authorId="0">
      <text>
        <r>
          <rPr>
            <sz val="10"/>
            <rFont val="Tahoma"/>
            <family val="2"/>
          </rPr>
          <t>5</t>
        </r>
      </text>
    </comment>
    <comment ref="D19" authorId="0">
      <text>
        <r>
          <rPr>
            <sz val="10"/>
            <rFont val="Tahoma"/>
            <family val="2"/>
          </rPr>
          <t>3</t>
        </r>
      </text>
    </comment>
    <comment ref="C20" authorId="0">
      <text>
        <r>
          <rPr>
            <sz val="10"/>
            <rFont val="Tahoma"/>
            <family val="2"/>
          </rPr>
          <t>4</t>
        </r>
      </text>
    </comment>
    <comment ref="D20" authorId="0">
      <text>
        <r>
          <rPr>
            <sz val="10"/>
            <rFont val="Tahoma"/>
            <family val="2"/>
          </rPr>
          <t xml:space="preserve"> 2</t>
        </r>
      </text>
    </comment>
    <comment ref="E27" authorId="0">
      <text>
        <r>
          <rPr>
            <sz val="10"/>
            <rFont val="Tahoma"/>
            <family val="2"/>
          </rPr>
          <t xml:space="preserve"> 2</t>
        </r>
      </text>
    </comment>
    <comment ref="C28" authorId="0">
      <text>
        <r>
          <rPr>
            <sz val="10"/>
            <rFont val="Tahoma"/>
            <family val="2"/>
          </rPr>
          <t xml:space="preserve"> 2</t>
        </r>
      </text>
    </comment>
    <comment ref="E28" authorId="0">
      <text>
        <r>
          <rPr>
            <sz val="10"/>
            <rFont val="Tahoma"/>
            <family val="2"/>
          </rPr>
          <t xml:space="preserve"> 2</t>
        </r>
      </text>
    </comment>
    <comment ref="C29" authorId="0">
      <text>
        <r>
          <rPr>
            <sz val="10"/>
            <rFont val="Tahoma"/>
            <family val="2"/>
          </rPr>
          <t>4</t>
        </r>
      </text>
    </comment>
    <comment ref="E30" authorId="0">
      <text>
        <r>
          <rPr>
            <sz val="10"/>
            <rFont val="Tahoma"/>
            <family val="2"/>
          </rPr>
          <t>3</t>
        </r>
      </text>
    </comment>
    <comment ref="C31" authorId="0">
      <text>
        <r>
          <rPr>
            <sz val="10"/>
            <rFont val="Tahoma"/>
            <family val="2"/>
          </rPr>
          <t>3</t>
        </r>
      </text>
    </comment>
    <comment ref="E31" authorId="0">
      <text>
        <r>
          <rPr>
            <sz val="10"/>
            <rFont val="Tahoma"/>
            <family val="2"/>
          </rPr>
          <t>2</t>
        </r>
      </text>
    </comment>
    <comment ref="C14" authorId="0">
      <text>
        <r>
          <rPr>
            <sz val="10"/>
            <rFont val="Tahoma"/>
            <family val="2"/>
          </rPr>
          <t>5</t>
        </r>
      </text>
    </comment>
    <comment ref="D14" authorId="0">
      <text>
        <r>
          <rPr>
            <sz val="10"/>
            <rFont val="Tahoma"/>
            <family val="2"/>
          </rPr>
          <t>3</t>
        </r>
      </text>
    </comment>
    <comment ref="C15" authorId="0">
      <text>
        <r>
          <rPr>
            <sz val="10"/>
            <rFont val="Tahoma"/>
            <family val="2"/>
          </rPr>
          <t xml:space="preserve"> 2</t>
        </r>
      </text>
    </comment>
    <comment ref="D15" authorId="0">
      <text>
        <r>
          <rPr>
            <sz val="10"/>
            <rFont val="Tahoma"/>
            <family val="2"/>
          </rPr>
          <t>3</t>
        </r>
      </text>
    </comment>
    <comment ref="C21" authorId="0">
      <text>
        <r>
          <rPr>
            <sz val="10"/>
            <rFont val="Tahoma"/>
            <family val="2"/>
          </rPr>
          <t xml:space="preserve"> 2</t>
        </r>
      </text>
    </comment>
    <comment ref="E21" authorId="0">
      <text>
        <r>
          <rPr>
            <sz val="10"/>
            <rFont val="Tahoma"/>
            <family val="2"/>
          </rPr>
          <t xml:space="preserve"> 2</t>
        </r>
      </text>
    </comment>
    <comment ref="C22" authorId="0">
      <text>
        <r>
          <rPr>
            <sz val="10"/>
            <rFont val="Tahoma"/>
            <family val="2"/>
          </rPr>
          <t xml:space="preserve"> 3</t>
        </r>
      </text>
    </comment>
    <comment ref="D22" authorId="0">
      <text>
        <r>
          <rPr>
            <sz val="10"/>
            <rFont val="Tahoma"/>
            <family val="2"/>
          </rPr>
          <t xml:space="preserve"> 2</t>
        </r>
      </text>
    </comment>
    <comment ref="C23" authorId="0">
      <text>
        <r>
          <rPr>
            <sz val="10"/>
            <rFont val="Tahoma"/>
            <family val="2"/>
          </rPr>
          <t xml:space="preserve"> 2</t>
        </r>
      </text>
    </comment>
    <comment ref="E23" authorId="0">
      <text>
        <r>
          <rPr>
            <sz val="10"/>
            <rFont val="Tahoma"/>
            <family val="2"/>
          </rPr>
          <t xml:space="preserve"> 2</t>
        </r>
      </text>
    </comment>
    <comment ref="C32" authorId="0">
      <text>
        <r>
          <rPr>
            <sz val="10"/>
            <rFont val="Tahoma"/>
            <family val="2"/>
          </rPr>
          <t>5</t>
        </r>
      </text>
    </comment>
    <comment ref="E32" authorId="0">
      <text>
        <r>
          <rPr>
            <sz val="10"/>
            <rFont val="Tahoma"/>
            <family val="2"/>
          </rPr>
          <t>3</t>
        </r>
      </text>
    </comment>
    <comment ref="E36" authorId="0">
      <text>
        <r>
          <rPr>
            <sz val="10"/>
            <rFont val="Tahoma"/>
            <family val="2"/>
          </rPr>
          <t xml:space="preserve"> 2</t>
        </r>
      </text>
    </comment>
    <comment ref="E45" authorId="0">
      <text>
        <r>
          <rPr>
            <sz val="10"/>
            <rFont val="Tahoma"/>
            <family val="2"/>
          </rPr>
          <t xml:space="preserve"> 2</t>
        </r>
      </text>
    </comment>
    <comment ref="E54" authorId="0">
      <text>
        <r>
          <rPr>
            <sz val="10"/>
            <rFont val="Tahoma"/>
            <family val="2"/>
          </rPr>
          <t>4</t>
        </r>
      </text>
    </comment>
    <comment ref="D55" authorId="0">
      <text>
        <r>
          <rPr>
            <sz val="10"/>
            <rFont val="Tahoma"/>
            <family val="2"/>
          </rPr>
          <t xml:space="preserve"> 2</t>
        </r>
      </text>
    </comment>
    <comment ref="C38" authorId="0">
      <text>
        <r>
          <rPr>
            <sz val="10"/>
            <rFont val="Tahoma"/>
            <family val="2"/>
          </rPr>
          <t>5</t>
        </r>
      </text>
    </comment>
    <comment ref="E38" authorId="0">
      <text>
        <r>
          <rPr>
            <sz val="10"/>
            <rFont val="Tahoma"/>
            <family val="2"/>
          </rPr>
          <t xml:space="preserve"> 2</t>
        </r>
      </text>
    </comment>
    <comment ref="C39" authorId="0">
      <text>
        <r>
          <rPr>
            <sz val="10"/>
            <rFont val="Tahoma"/>
            <family val="2"/>
          </rPr>
          <t>4</t>
        </r>
      </text>
    </comment>
    <comment ref="E39" authorId="0">
      <text>
        <r>
          <rPr>
            <sz val="10"/>
            <rFont val="Tahoma"/>
            <family val="2"/>
          </rPr>
          <t xml:space="preserve"> 2</t>
        </r>
      </text>
    </comment>
    <comment ref="C40" authorId="0">
      <text>
        <r>
          <rPr>
            <sz val="10"/>
            <rFont val="Tahoma"/>
            <family val="2"/>
          </rPr>
          <t xml:space="preserve"> 1</t>
        </r>
      </text>
    </comment>
    <comment ref="C37" authorId="0">
      <text>
        <r>
          <rPr>
            <sz val="10"/>
            <rFont val="Tahoma"/>
            <family val="2"/>
          </rPr>
          <t xml:space="preserve"> 2</t>
        </r>
      </text>
    </comment>
    <comment ref="E37" authorId="0">
      <text>
        <r>
          <rPr>
            <sz val="10"/>
            <rFont val="Tahoma"/>
            <family val="2"/>
          </rPr>
          <t xml:space="preserve"> 2</t>
        </r>
      </text>
    </comment>
    <comment ref="C41" authorId="0">
      <text>
        <r>
          <rPr>
            <sz val="10"/>
            <rFont val="Tahoma"/>
            <family val="2"/>
          </rPr>
          <t>4</t>
        </r>
      </text>
    </comment>
    <comment ref="D41" authorId="0">
      <text>
        <r>
          <rPr>
            <sz val="10"/>
            <rFont val="Tahoma"/>
            <family val="2"/>
          </rPr>
          <t xml:space="preserve"> 2</t>
        </r>
      </text>
    </comment>
    <comment ref="C46" authorId="0">
      <text>
        <r>
          <rPr>
            <sz val="10"/>
            <rFont val="Tahoma"/>
            <family val="2"/>
          </rPr>
          <t>2</t>
        </r>
      </text>
    </comment>
    <comment ref="C47" authorId="0">
      <text>
        <r>
          <rPr>
            <sz val="10"/>
            <rFont val="Tahoma"/>
            <family val="2"/>
          </rPr>
          <t>5</t>
        </r>
      </text>
    </comment>
    <comment ref="E47" authorId="0">
      <text>
        <r>
          <rPr>
            <sz val="10"/>
            <rFont val="Tahoma"/>
            <family val="2"/>
          </rPr>
          <t>3</t>
        </r>
      </text>
    </comment>
    <comment ref="D48" authorId="0">
      <text>
        <r>
          <rPr>
            <sz val="10"/>
            <rFont val="Tahoma"/>
            <family val="2"/>
          </rPr>
          <t xml:space="preserve"> 2</t>
        </r>
      </text>
    </comment>
    <comment ref="C49" authorId="0">
      <text>
        <r>
          <rPr>
            <sz val="10"/>
            <rFont val="Tahoma"/>
            <family val="2"/>
          </rPr>
          <t>5</t>
        </r>
      </text>
    </comment>
    <comment ref="E49" authorId="0">
      <text>
        <r>
          <rPr>
            <sz val="10"/>
            <rFont val="Tahoma"/>
            <family val="2"/>
          </rPr>
          <t>3</t>
        </r>
      </text>
    </comment>
    <comment ref="D50" authorId="0">
      <text>
        <r>
          <rPr>
            <sz val="10"/>
            <rFont val="Tahoma"/>
            <family val="2"/>
          </rPr>
          <t>4</t>
        </r>
      </text>
    </comment>
    <comment ref="C56" authorId="0">
      <text>
        <r>
          <rPr>
            <sz val="10"/>
            <rFont val="Tahoma"/>
            <family val="2"/>
          </rPr>
          <t>5</t>
        </r>
      </text>
    </comment>
    <comment ref="E56" authorId="0">
      <text>
        <r>
          <rPr>
            <sz val="10"/>
            <rFont val="Tahoma"/>
            <family val="2"/>
          </rPr>
          <t>3</t>
        </r>
      </text>
    </comment>
    <comment ref="C57" authorId="0">
      <text>
        <r>
          <rPr>
            <sz val="10"/>
            <rFont val="Tahoma"/>
            <family val="2"/>
          </rPr>
          <t xml:space="preserve"> 2</t>
        </r>
      </text>
    </comment>
    <comment ref="D57" authorId="0">
      <text>
        <r>
          <rPr>
            <sz val="10"/>
            <rFont val="Tahoma"/>
            <family val="2"/>
          </rPr>
          <t xml:space="preserve"> 2</t>
        </r>
      </text>
    </comment>
    <comment ref="C58" authorId="0">
      <text>
        <r>
          <rPr>
            <sz val="10"/>
            <rFont val="Tahoma"/>
            <family val="2"/>
          </rPr>
          <t>3</t>
        </r>
      </text>
    </comment>
    <comment ref="C59" authorId="0">
      <text>
        <r>
          <rPr>
            <sz val="10"/>
            <rFont val="Tahoma"/>
            <family val="2"/>
          </rPr>
          <t>4</t>
        </r>
      </text>
    </comment>
    <comment ref="C76" authorId="0">
      <text>
        <r>
          <rPr>
            <sz val="10"/>
            <rFont val="Tahoma"/>
            <family val="0"/>
          </rPr>
          <t>4</t>
        </r>
      </text>
    </comment>
    <comment ref="E76" authorId="0">
      <text>
        <r>
          <rPr>
            <sz val="10"/>
            <rFont val="Tahoma"/>
            <family val="0"/>
          </rPr>
          <t xml:space="preserve"> 1</t>
        </r>
      </text>
    </comment>
    <comment ref="C73" authorId="0">
      <text>
        <r>
          <rPr>
            <sz val="10"/>
            <rFont val="Tahoma"/>
            <family val="2"/>
          </rPr>
          <t>4</t>
        </r>
      </text>
    </comment>
    <comment ref="D73" authorId="0">
      <text>
        <r>
          <rPr>
            <sz val="10"/>
            <rFont val="Tahoma"/>
            <family val="2"/>
          </rPr>
          <t xml:space="preserve"> 2</t>
        </r>
      </text>
    </comment>
    <comment ref="E73" authorId="0">
      <text>
        <r>
          <rPr>
            <sz val="10"/>
            <rFont val="Tahoma"/>
            <family val="2"/>
          </rPr>
          <t xml:space="preserve"> 2</t>
        </r>
      </text>
    </comment>
    <comment ref="E63" authorId="0">
      <text>
        <r>
          <rPr>
            <sz val="10"/>
            <rFont val="Tahoma"/>
            <family val="2"/>
          </rPr>
          <t xml:space="preserve"> 2</t>
        </r>
      </text>
    </comment>
    <comment ref="E80" authorId="0">
      <text>
        <r>
          <rPr>
            <sz val="10"/>
            <rFont val="Tahoma"/>
            <family val="2"/>
          </rPr>
          <t xml:space="preserve"> 2</t>
        </r>
      </text>
    </comment>
    <comment ref="C90" authorId="0">
      <text>
        <r>
          <rPr>
            <sz val="10"/>
            <rFont val="Tahoma"/>
            <family val="2"/>
          </rPr>
          <t>4</t>
        </r>
      </text>
    </comment>
    <comment ref="D90" authorId="0">
      <text>
        <r>
          <rPr>
            <sz val="10"/>
            <rFont val="Tahoma"/>
            <family val="2"/>
          </rPr>
          <t xml:space="preserve"> 2</t>
        </r>
      </text>
    </comment>
    <comment ref="E90" authorId="0">
      <text>
        <r>
          <rPr>
            <sz val="10"/>
            <rFont val="Tahoma"/>
            <family val="2"/>
          </rPr>
          <t xml:space="preserve"> 2</t>
        </r>
      </text>
    </comment>
    <comment ref="C64" authorId="0">
      <text>
        <r>
          <rPr>
            <sz val="10"/>
            <rFont val="Tahoma"/>
            <family val="2"/>
          </rPr>
          <t>4</t>
        </r>
      </text>
    </comment>
    <comment ref="E64" authorId="0">
      <text>
        <r>
          <rPr>
            <sz val="10"/>
            <rFont val="Tahoma"/>
            <family val="2"/>
          </rPr>
          <t xml:space="preserve"> 2</t>
        </r>
      </text>
    </comment>
    <comment ref="C65" authorId="0">
      <text>
        <r>
          <rPr>
            <sz val="10"/>
            <rFont val="Tahoma"/>
            <family val="2"/>
          </rPr>
          <t xml:space="preserve"> 2</t>
        </r>
      </text>
    </comment>
    <comment ref="C66" authorId="0">
      <text>
        <r>
          <rPr>
            <sz val="10"/>
            <rFont val="Tahoma"/>
            <family val="2"/>
          </rPr>
          <t xml:space="preserve"> 3</t>
        </r>
      </text>
    </comment>
    <comment ref="E66" authorId="0">
      <text>
        <r>
          <rPr>
            <sz val="10"/>
            <rFont val="Tahoma"/>
            <family val="2"/>
          </rPr>
          <t xml:space="preserve"> 2</t>
        </r>
      </text>
    </comment>
    <comment ref="C67" authorId="0">
      <text>
        <r>
          <rPr>
            <sz val="10"/>
            <rFont val="Tahoma"/>
            <family val="2"/>
          </rPr>
          <t xml:space="preserve"> 3</t>
        </r>
      </text>
    </comment>
    <comment ref="E67" authorId="0">
      <text>
        <r>
          <rPr>
            <sz val="10"/>
            <rFont val="Tahoma"/>
            <family val="2"/>
          </rPr>
          <t xml:space="preserve"> 2</t>
        </r>
      </text>
    </comment>
    <comment ref="F67" authorId="0">
      <text>
        <r>
          <rPr>
            <sz val="10"/>
            <rFont val="Tahoma"/>
            <family val="2"/>
          </rPr>
          <t xml:space="preserve"> 2</t>
        </r>
      </text>
    </comment>
    <comment ref="F68" authorId="0">
      <text>
        <r>
          <rPr>
            <sz val="10"/>
            <rFont val="Tahoma"/>
            <family val="2"/>
          </rPr>
          <t xml:space="preserve"> 2</t>
        </r>
      </text>
    </comment>
    <comment ref="F69" authorId="0">
      <text>
        <r>
          <rPr>
            <sz val="10"/>
            <rFont val="Tahoma"/>
            <family val="2"/>
          </rPr>
          <t xml:space="preserve"> 2</t>
        </r>
      </text>
    </comment>
    <comment ref="C74" authorId="0">
      <text>
        <r>
          <rPr>
            <sz val="10"/>
            <rFont val="Tahoma"/>
            <family val="2"/>
          </rPr>
          <t>4</t>
        </r>
      </text>
    </comment>
    <comment ref="E74" authorId="0">
      <text>
        <r>
          <rPr>
            <sz val="10"/>
            <rFont val="Tahoma"/>
            <family val="2"/>
          </rPr>
          <t xml:space="preserve"> 2</t>
        </r>
      </text>
    </comment>
    <comment ref="F74" authorId="0">
      <text>
        <r>
          <rPr>
            <sz val="10"/>
            <rFont val="Tahoma"/>
            <family val="2"/>
          </rPr>
          <t xml:space="preserve"> 2</t>
        </r>
      </text>
    </comment>
    <comment ref="C75" authorId="0">
      <text>
        <r>
          <rPr>
            <sz val="10"/>
            <rFont val="Tahoma"/>
            <family val="2"/>
          </rPr>
          <t>4</t>
        </r>
      </text>
    </comment>
    <comment ref="E75" authorId="0">
      <text>
        <r>
          <rPr>
            <sz val="10"/>
            <rFont val="Tahoma"/>
            <family val="2"/>
          </rPr>
          <t xml:space="preserve"> 2</t>
        </r>
      </text>
    </comment>
    <comment ref="F75" authorId="0">
      <text>
        <r>
          <rPr>
            <sz val="10"/>
            <rFont val="Tahoma"/>
            <family val="2"/>
          </rPr>
          <t xml:space="preserve"> 2</t>
        </r>
      </text>
    </comment>
    <comment ref="F76" authorId="0">
      <text>
        <r>
          <rPr>
            <sz val="10"/>
            <rFont val="Tahoma"/>
            <family val="2"/>
          </rPr>
          <t xml:space="preserve"> 2</t>
        </r>
      </text>
    </comment>
    <comment ref="C91" authorId="0">
      <text>
        <r>
          <rPr>
            <sz val="10"/>
            <rFont val="Tahoma"/>
            <family val="2"/>
          </rPr>
          <t>4</t>
        </r>
      </text>
    </comment>
    <comment ref="E91" authorId="0">
      <text>
        <r>
          <rPr>
            <sz val="10"/>
            <rFont val="Tahoma"/>
            <family val="2"/>
          </rPr>
          <t xml:space="preserve"> 2</t>
        </r>
      </text>
    </comment>
    <comment ref="F91" authorId="0">
      <text>
        <r>
          <rPr>
            <sz val="10"/>
            <rFont val="Tahoma"/>
            <family val="2"/>
          </rPr>
          <t xml:space="preserve"> 2</t>
        </r>
      </text>
    </comment>
    <comment ref="C92" authorId="0">
      <text>
        <r>
          <rPr>
            <sz val="10"/>
            <rFont val="Tahoma"/>
            <family val="2"/>
          </rPr>
          <t>4</t>
        </r>
      </text>
    </comment>
    <comment ref="E92" authorId="0">
      <text>
        <r>
          <rPr>
            <sz val="10"/>
            <rFont val="Tahoma"/>
            <family val="2"/>
          </rPr>
          <t xml:space="preserve"> 2</t>
        </r>
      </text>
    </comment>
    <comment ref="F92" authorId="0">
      <text>
        <r>
          <rPr>
            <sz val="10"/>
            <rFont val="Tahoma"/>
            <family val="2"/>
          </rPr>
          <t xml:space="preserve"> 2</t>
        </r>
      </text>
    </comment>
    <comment ref="F93" authorId="0">
      <text>
        <r>
          <rPr>
            <sz val="10"/>
            <rFont val="Tahoma"/>
            <family val="2"/>
          </rPr>
          <t xml:space="preserve"> 2</t>
        </r>
      </text>
    </comment>
    <comment ref="C81" authorId="0">
      <text>
        <r>
          <rPr>
            <sz val="10"/>
            <rFont val="Tahoma"/>
            <family val="2"/>
          </rPr>
          <t>4</t>
        </r>
      </text>
    </comment>
    <comment ref="E81" authorId="0">
      <text>
        <r>
          <rPr>
            <sz val="10"/>
            <rFont val="Tahoma"/>
            <family val="2"/>
          </rPr>
          <t xml:space="preserve"> 2</t>
        </r>
      </text>
    </comment>
    <comment ref="C82" authorId="0">
      <text>
        <r>
          <rPr>
            <sz val="10"/>
            <rFont val="Tahoma"/>
            <family val="2"/>
          </rPr>
          <t xml:space="preserve"> 2</t>
        </r>
      </text>
    </comment>
    <comment ref="E82" authorId="0">
      <text>
        <r>
          <rPr>
            <sz val="10"/>
            <rFont val="Tahoma"/>
            <family val="2"/>
          </rPr>
          <t xml:space="preserve"> 2</t>
        </r>
      </text>
    </comment>
    <comment ref="C83" authorId="0">
      <text>
        <r>
          <rPr>
            <sz val="10"/>
            <rFont val="Tahoma"/>
            <family val="2"/>
          </rPr>
          <t xml:space="preserve"> 3</t>
        </r>
      </text>
    </comment>
    <comment ref="F83" authorId="0">
      <text>
        <r>
          <rPr>
            <sz val="10"/>
            <rFont val="Tahoma"/>
            <family val="2"/>
          </rPr>
          <t xml:space="preserve"> 2</t>
        </r>
      </text>
    </comment>
    <comment ref="C84" authorId="0">
      <text>
        <r>
          <rPr>
            <sz val="10"/>
            <rFont val="Tahoma"/>
            <family val="2"/>
          </rPr>
          <t xml:space="preserve"> 3</t>
        </r>
      </text>
    </comment>
    <comment ref="F84" authorId="0">
      <text>
        <r>
          <rPr>
            <sz val="10"/>
            <rFont val="Tahoma"/>
            <family val="2"/>
          </rPr>
          <t xml:space="preserve"> 2</t>
        </r>
      </text>
    </comment>
    <comment ref="F85" authorId="0">
      <text>
        <r>
          <rPr>
            <sz val="10"/>
            <rFont val="Tahoma"/>
            <family val="2"/>
          </rPr>
          <t xml:space="preserve"> 2</t>
        </r>
      </text>
    </comment>
    <comment ref="F86" authorId="0">
      <text>
        <r>
          <rPr>
            <sz val="10"/>
            <rFont val="Tahoma"/>
            <family val="2"/>
          </rPr>
          <t xml:space="preserve"> 2</t>
        </r>
      </text>
    </comment>
  </commentList>
</comments>
</file>

<file path=xl/sharedStrings.xml><?xml version="1.0" encoding="utf-8"?>
<sst xmlns="http://schemas.openxmlformats.org/spreadsheetml/2006/main" count="1322" uniqueCount="293">
  <si>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</si>
  <si>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</si>
  <si>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</si>
  <si>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</si>
  <si>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</si>
  <si>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</si>
  <si>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</si>
  <si>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</si>
  <si>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</si>
  <si>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</si>
  <si>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</si>
  <si>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</si>
  <si>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II</t>
  </si>
  <si>
    <t>egza-mi-nów</t>
  </si>
  <si>
    <t>zali-czeń</t>
  </si>
  <si>
    <t>W</t>
  </si>
  <si>
    <t>Ć</t>
  </si>
  <si>
    <t xml:space="preserve">L 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</si>
  <si>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</si>
  <si>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</si>
  <si>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</si>
  <si>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</si>
  <si>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</si>
  <si>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</si>
  <si>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</si>
  <si>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</si>
  <si>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</si>
  <si>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</si>
  <si>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</si>
  <si>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</si>
  <si>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</si>
  <si>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</si>
  <si>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</si>
  <si>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</si>
  <si>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</si>
  <si>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</si>
  <si>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</si>
  <si>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</si>
  <si>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</si>
  <si>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</si>
  <si>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</si>
  <si>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</si>
  <si>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</si>
  <si>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B.</t>
  </si>
  <si>
    <t>PRZEDMIOTY  PODSTAWOWE</t>
  </si>
  <si>
    <t>6.</t>
  </si>
  <si>
    <t>7.</t>
  </si>
  <si>
    <t>8.</t>
  </si>
  <si>
    <t>9.</t>
  </si>
  <si>
    <t>10.</t>
  </si>
  <si>
    <t>PODSUMOWANIE  ARKUSZA  1+2</t>
  </si>
  <si>
    <t>ARKUSZ 2</t>
  </si>
  <si>
    <t>ROZKŁAD  ZAJĘĆ  w SEMESTRZE</t>
  </si>
  <si>
    <t>C.</t>
  </si>
  <si>
    <t>PRZEDMIOTY  KIERUNKOWE</t>
  </si>
  <si>
    <t>PODSUMOWANIE  ARKUSZA  1+2+3</t>
  </si>
  <si>
    <t>ARKUSZ 3</t>
  </si>
  <si>
    <t>ARKUSZ 4</t>
  </si>
  <si>
    <t>P / S</t>
  </si>
  <si>
    <t>PRZEDMIOTY SPECJALNOŚCIOWE</t>
  </si>
  <si>
    <t>PODSUMOWANIE  ARKUSZA  1+2+3+4</t>
  </si>
  <si>
    <t>UWAGI:</t>
  </si>
  <si>
    <t xml:space="preserve">IM. J. i J. ŚNIADECKICH </t>
  </si>
  <si>
    <t>P/S</t>
  </si>
  <si>
    <t xml:space="preserve"> - egzamin</t>
  </si>
  <si>
    <t>pkt. ECTS</t>
  </si>
  <si>
    <t>UNIWERSYTET TECHNOLOGICZNO-PRZYRODNICZY</t>
  </si>
  <si>
    <t>SUMA</t>
  </si>
  <si>
    <t>Wydział:</t>
  </si>
  <si>
    <t>Kierunek:</t>
  </si>
  <si>
    <t>Specjalność:</t>
  </si>
  <si>
    <t>Minimalna liczba godzin zajęć zorganizowanych</t>
  </si>
  <si>
    <t>x</t>
  </si>
  <si>
    <t>Treści kształcenia w zakresie:</t>
  </si>
  <si>
    <t>Łączna liczba godzin</t>
  </si>
  <si>
    <t>Liczba semestrów</t>
  </si>
  <si>
    <t xml:space="preserve">ZALECENIA </t>
  </si>
  <si>
    <t>Standardy</t>
  </si>
  <si>
    <t>Liczba godzin -plan</t>
  </si>
  <si>
    <t xml:space="preserve">% - plan </t>
  </si>
  <si>
    <t>wykłady</t>
  </si>
  <si>
    <t>-------</t>
  </si>
  <si>
    <t>∑</t>
  </si>
  <si>
    <t>Przy tworzeniu programów nauczania mogą być stosowane kryteria FEANI.</t>
  </si>
  <si>
    <t>Przedmioty</t>
  </si>
  <si>
    <t>FEANI</t>
  </si>
  <si>
    <t>Liczba godzin - plan</t>
  </si>
  <si>
    <t>% - plan</t>
  </si>
  <si>
    <t xml:space="preserve">kształcenia ogólnego </t>
  </si>
  <si>
    <t>podstawowe</t>
  </si>
  <si>
    <t xml:space="preserve">Pozycja planu </t>
  </si>
  <si>
    <t>Forma studiów:</t>
  </si>
  <si>
    <t>FORMA STUDIÓW:</t>
  </si>
  <si>
    <t>POZIOM STUDIÓW:</t>
  </si>
  <si>
    <t>Bydgoszcz dn. ……………………..</t>
  </si>
  <si>
    <t xml:space="preserve">B. GRUPA TREŚCI PODSTAWOWYCH </t>
  </si>
  <si>
    <t xml:space="preserve">C. GRUPA TREŚCI KIERUNKOWYCH </t>
  </si>
  <si>
    <t xml:space="preserve">kierunkowe  i specjalnościowe             </t>
  </si>
  <si>
    <t>Poziom studiów:</t>
  </si>
  <si>
    <t xml:space="preserve">Obowiązuje od roku akademickiego: </t>
  </si>
  <si>
    <t>Punkty ECTS</t>
  </si>
  <si>
    <t>standard</t>
  </si>
  <si>
    <t>plan</t>
  </si>
  <si>
    <t xml:space="preserve">Liczba godzin </t>
  </si>
  <si>
    <t xml:space="preserve">Pozycje planu </t>
  </si>
  <si>
    <t>……………………………</t>
  </si>
  <si>
    <t>Prorektor</t>
  </si>
  <si>
    <t>Prodziekan</t>
  </si>
  <si>
    <t>Przygotowanie pracy dyplomowej i przygotowanie do egzaminu dyplomowego</t>
  </si>
  <si>
    <t>ćwiczenia aud., lab., proj. lub ter.</t>
  </si>
  <si>
    <t>PRAKTYKA (zasady i forma)</t>
  </si>
  <si>
    <t>Załącznik nr 4</t>
  </si>
  <si>
    <t xml:space="preserve">Łączna liczba godzin/ punkty ECTS </t>
  </si>
  <si>
    <t>Załącznik nr 1</t>
  </si>
  <si>
    <t>Procentowa liczba godzin</t>
  </si>
  <si>
    <t>A + B</t>
  </si>
  <si>
    <t>1. Zajęcia praktyczne</t>
  </si>
  <si>
    <t>2. Udział przedmiotów technicznych, rolniczych lub leśnych w ogólnej liczbie godzin</t>
  </si>
  <si>
    <t>3. Kryteria akredytacji kierunku w FEANI</t>
  </si>
  <si>
    <t>4. Wybór treści kształcenia</t>
  </si>
  <si>
    <t>PIERWSZEGO STOPNIA</t>
  </si>
  <si>
    <t>NIESTACJONARNE</t>
  </si>
  <si>
    <t>Matematyka</t>
  </si>
  <si>
    <t>Fizyka</t>
  </si>
  <si>
    <t>Technologia informacyjna</t>
  </si>
  <si>
    <t>11.</t>
  </si>
  <si>
    <t>12.</t>
  </si>
  <si>
    <t>13.</t>
  </si>
  <si>
    <t>14.</t>
  </si>
  <si>
    <t>15.</t>
  </si>
  <si>
    <t>16.</t>
  </si>
  <si>
    <t>17.</t>
  </si>
  <si>
    <t>Seminarium dyplomowe</t>
  </si>
  <si>
    <t>D.1.</t>
  </si>
  <si>
    <t>MECHANICZNY</t>
  </si>
  <si>
    <t>D.2.</t>
  </si>
  <si>
    <t>ARKUSZ 5</t>
  </si>
  <si>
    <t>Mechanika techniczna</t>
  </si>
  <si>
    <t>Grafika inżynierska</t>
  </si>
  <si>
    <t>Elektrotechnika i elektronika</t>
  </si>
  <si>
    <t>Automatyka</t>
  </si>
  <si>
    <t>4 tyg.</t>
  </si>
  <si>
    <t>TECHNIKA ROLNICZA I LEŚNA</t>
  </si>
  <si>
    <t>1. MASZYNY DO KSZTAŁTOWANIA I OCHRONY KRAJOBRAZU</t>
  </si>
  <si>
    <t>2. INŻYNIERIA PROCESÓW ROLNO - SPOŻYWCZYCH</t>
  </si>
  <si>
    <t>Chemia</t>
  </si>
  <si>
    <t>Nauka o materiałach</t>
  </si>
  <si>
    <t>Technika cieplna i gospodarka energetyczna</t>
  </si>
  <si>
    <t>Konstrukcja maszyn</t>
  </si>
  <si>
    <t>Ergonomia, BHP i ochrona własności intelektualnych</t>
  </si>
  <si>
    <t>Produkcja rolnicza i leśna</t>
  </si>
  <si>
    <t>Maszynoznawstwo rolnicze, leśne i spożywcze</t>
  </si>
  <si>
    <t>Eksploatacja maszyn roln., leśnych i przetwórstwa spożywczego</t>
  </si>
  <si>
    <t>Organizacja produkcji rolniczej i usług</t>
  </si>
  <si>
    <t>Technologia żywności</t>
  </si>
  <si>
    <t>Agromechanika</t>
  </si>
  <si>
    <t>Teoria i konstrukcja maszyn roln., leśnych i spożywczych</t>
  </si>
  <si>
    <t>Pojazdy rolnicze i leśne</t>
  </si>
  <si>
    <t>Rachunek kosztów dla inżynierów</t>
  </si>
  <si>
    <t>Zarządzanie i logistyka w przedsiębiorstwie</t>
  </si>
  <si>
    <t>Maszyny do robót ziemnych</t>
  </si>
  <si>
    <t>Maszyny do pielęgnacji terenów zielonych</t>
  </si>
  <si>
    <t>Podstawy małej architektury</t>
  </si>
  <si>
    <t>Ochrona środowiska</t>
  </si>
  <si>
    <t>Maszyny ochrony środowiska</t>
  </si>
  <si>
    <t>Mechanizacja obiektów inwentarskich</t>
  </si>
  <si>
    <t>Praca przejściowa</t>
  </si>
  <si>
    <t>Technologia przetwórstwa płodów rolno - spożywczych</t>
  </si>
  <si>
    <t>Technologia przechowalnictwa płodów rolnych</t>
  </si>
  <si>
    <t>Technika ochrony roślin</t>
  </si>
  <si>
    <t>Biologiczne podstawy ochrony roślin</t>
  </si>
  <si>
    <t>Mechanizacja obiektów magazynowych</t>
  </si>
  <si>
    <t>Agrotechnologia</t>
  </si>
  <si>
    <t>Automatyki</t>
  </si>
  <si>
    <t>Maszynoznawstwo rolnicze, leśne i przetwórstwo spożywcze</t>
  </si>
  <si>
    <t>Eksploatacja maszyn rolniczych, leśnych i przetwórstwa spożywczego</t>
  </si>
  <si>
    <t>Rachunki kosztów dla inżynierów</t>
  </si>
  <si>
    <t>4 tyg. po II sem.</t>
  </si>
  <si>
    <r>
      <t>Język obcy</t>
    </r>
    <r>
      <rPr>
        <vertAlign val="superscript"/>
        <sz val="12"/>
        <rFont val="Cambria"/>
        <family val="0"/>
      </rPr>
      <t xml:space="preserve"> (2)</t>
    </r>
  </si>
  <si>
    <r>
      <t>Przedmioty humanistyczne i ekonomiczne</t>
    </r>
    <r>
      <rPr>
        <vertAlign val="superscript"/>
        <sz val="12"/>
        <rFont val="Cambria"/>
        <family val="0"/>
      </rPr>
      <t xml:space="preserve"> (3)</t>
    </r>
  </si>
  <si>
    <r>
      <t xml:space="preserve">sem. </t>
    </r>
    <r>
      <rPr>
        <b/>
        <sz val="10"/>
        <rFont val="Cambria"/>
        <family val="0"/>
      </rPr>
      <t>I</t>
    </r>
  </si>
  <si>
    <r>
      <t>sem.</t>
    </r>
    <r>
      <rPr>
        <b/>
        <sz val="10"/>
        <rFont val="Cambria"/>
        <family val="0"/>
      </rPr>
      <t xml:space="preserve"> II</t>
    </r>
  </si>
  <si>
    <r>
      <t>sem.</t>
    </r>
    <r>
      <rPr>
        <b/>
        <sz val="10"/>
        <rFont val="Cambria"/>
        <family val="0"/>
      </rPr>
      <t xml:space="preserve"> III</t>
    </r>
  </si>
  <si>
    <r>
      <t>sem.</t>
    </r>
    <r>
      <rPr>
        <b/>
        <sz val="10"/>
        <rFont val="Cambria"/>
        <family val="0"/>
      </rPr>
      <t xml:space="preserve"> IV</t>
    </r>
  </si>
  <si>
    <r>
      <t xml:space="preserve">sem. </t>
    </r>
    <r>
      <rPr>
        <b/>
        <sz val="10"/>
        <rFont val="Cambria"/>
        <family val="0"/>
      </rPr>
      <t>V</t>
    </r>
  </si>
  <si>
    <r>
      <t xml:space="preserve">sem. </t>
    </r>
    <r>
      <rPr>
        <b/>
        <sz val="10"/>
        <rFont val="Cambria"/>
        <family val="0"/>
      </rPr>
      <t>VI</t>
    </r>
  </si>
  <si>
    <r>
      <t xml:space="preserve">sem. </t>
    </r>
    <r>
      <rPr>
        <b/>
        <sz val="10"/>
        <rFont val="Cambria"/>
        <family val="0"/>
      </rPr>
      <t>VII</t>
    </r>
  </si>
  <si>
    <r>
      <t xml:space="preserve">sem. </t>
    </r>
    <r>
      <rPr>
        <b/>
        <sz val="10"/>
        <rFont val="Cambria"/>
        <family val="0"/>
      </rPr>
      <t>VIII</t>
    </r>
  </si>
  <si>
    <t>STUDIA PIERWSZEGO STOPNIA</t>
  </si>
  <si>
    <t xml:space="preserve">Plan nr </t>
  </si>
  <si>
    <t>2008/2009</t>
  </si>
  <si>
    <t>Lp.</t>
  </si>
  <si>
    <t>SEMESTR I</t>
  </si>
  <si>
    <t>w</t>
  </si>
  <si>
    <t>ćw</t>
  </si>
  <si>
    <t>l</t>
  </si>
  <si>
    <t>p</t>
  </si>
  <si>
    <t>ECTS</t>
  </si>
  <si>
    <t>oceny</t>
  </si>
  <si>
    <t>suma</t>
  </si>
  <si>
    <t>SEMESTR II</t>
  </si>
  <si>
    <t>SEMESTR III</t>
  </si>
  <si>
    <t>SEMESTR IV</t>
  </si>
  <si>
    <t>SEMESTR V</t>
  </si>
  <si>
    <t>SEMESTR VII sp. 1</t>
  </si>
  <si>
    <t>SEMESTR VII sp. 2</t>
  </si>
  <si>
    <t>STUDIA NIESTACJONARNE</t>
  </si>
  <si>
    <t>SEMESTR VI</t>
  </si>
  <si>
    <t>SEMESTR VIII sp. 1</t>
  </si>
  <si>
    <t>SEMESTR VIII sp. 2</t>
  </si>
  <si>
    <t>Załącznik nr 3</t>
  </si>
  <si>
    <t>ANALIZA PORÓWNAWCZA STANDARDÓW KSZTAŁCENIA I PLANU                                                                         STUDIÓW I STOPNIA</t>
  </si>
  <si>
    <t>……………………………………………….</t>
  </si>
  <si>
    <t>Treści kształcenia ujęte w standardach na studiach                       I stopnia</t>
  </si>
  <si>
    <t>A. PRZEDMIOTY OGÓLNE - INNE WYMAGANIA</t>
  </si>
  <si>
    <t>Kształcenie w zakresie:</t>
  </si>
  <si>
    <t>C. GRUPA TREŚCI KIERUNKOWYCH</t>
  </si>
  <si>
    <t xml:space="preserve">Łączna liczba godzin/ punktów ECTS </t>
  </si>
  <si>
    <t>Liczba godzin przeznaczonych na</t>
  </si>
  <si>
    <t>Standard</t>
  </si>
  <si>
    <t>Plan</t>
  </si>
  <si>
    <t xml:space="preserve">% </t>
  </si>
  <si>
    <t>Wykłady</t>
  </si>
  <si>
    <t>Pozostałe formy zajęć praktycznych wg standardów</t>
  </si>
  <si>
    <t>Programy nauczania na studiach I stopnia (inżynierskich) powinny zawierać przedmioty techniczne, rolnicze lub leśne, stanowiące nie mniej niż 50% ogólnej liczby godzin zajęć.</t>
  </si>
  <si>
    <t>Liczba godzin przeznaczonych na realizację</t>
  </si>
  <si>
    <t>%</t>
  </si>
  <si>
    <t>Przedmiotów technicznych, rolniczych lub leśnych</t>
  </si>
  <si>
    <t xml:space="preserve">Pozostałych przedmiotów </t>
  </si>
  <si>
    <t>Liczba godzin przeznaczonych na realizację przedmiotów</t>
  </si>
  <si>
    <t xml:space="preserve">Kształcenia ogólnego </t>
  </si>
  <si>
    <t>Podstawowe</t>
  </si>
  <si>
    <t xml:space="preserve">Kierunkowe  i specjalnościowe             </t>
  </si>
  <si>
    <t>Przedmioty specjalnościowe</t>
  </si>
  <si>
    <t>Liczba godzin</t>
  </si>
  <si>
    <t>% ogółem godzin</t>
  </si>
  <si>
    <t>Specjalność 1</t>
  </si>
  <si>
    <t>Specjalność 2</t>
  </si>
  <si>
    <t>Specjalność 3</t>
  </si>
  <si>
    <t>SPORZĄDZIŁ</t>
  </si>
  <si>
    <r>
      <t xml:space="preserve">Przynajmniej 50% zajęć na studiach I stopnia powinny stanowić inne niż wykłady zajęcia praktyczne wg zapisu w standardzie. Ich górny wymiar nie może przekraczać na kierunkach </t>
    </r>
    <r>
      <rPr>
        <i/>
        <sz val="12"/>
        <rFont val="Times New Roman"/>
        <family val="1"/>
      </rPr>
      <t>technologia chemiczna</t>
    </r>
    <r>
      <rPr>
        <sz val="12"/>
        <rFont val="Times New Roman"/>
        <family val="1"/>
      </rPr>
      <t xml:space="preserve"> i </t>
    </r>
    <r>
      <rPr>
        <i/>
        <sz val="12"/>
        <rFont val="Times New Roman"/>
        <family val="1"/>
      </rPr>
      <t>ochrona środowiska</t>
    </r>
    <r>
      <rPr>
        <sz val="12"/>
        <rFont val="Times New Roman"/>
        <family val="1"/>
      </rPr>
      <t xml:space="preserve"> 65%, a na pozostałych kierunkach 55% </t>
    </r>
  </si>
  <si>
    <t xml:space="preserve">Plan studiów i program nauczania, przy zagwarantowaniu pełnej realizacji treści kształcenia określonych w standardzie dla danego kierunku studiów i poziomu kształcenia, powinien umożliwić studentowi wybór treści kształcenia w wymiarze nie mniejszym niż 30% godzin zajęć, z zakresów i na zasadach ustalonych przez jednostkę prowadzącą kształcenie (wymiar procentowy zajęć do wyboru oblicza się odejmując od ogólnej liczby godzin określonych w standardzie liczbę godzin przewidzianą na realizację treści podstawowych i kierunkowych, ujętych w standardzie  oraz wymienionych w pkt. V standardu) 2 400 - 900 - 270= 1 230 x30% = 369. </t>
  </si>
  <si>
    <t>B.1</t>
  </si>
  <si>
    <t>B.3</t>
  </si>
  <si>
    <t>B.2</t>
  </si>
  <si>
    <t>B.4</t>
  </si>
  <si>
    <t>C.3</t>
  </si>
  <si>
    <t>C.4</t>
  </si>
  <si>
    <t>C.1</t>
  </si>
  <si>
    <t>C.5</t>
  </si>
  <si>
    <t>C.6</t>
  </si>
  <si>
    <t>C.2</t>
  </si>
  <si>
    <t>C.8</t>
  </si>
  <si>
    <t>C.12</t>
  </si>
  <si>
    <t>C.15</t>
  </si>
  <si>
    <t>C.9</t>
  </si>
  <si>
    <t>C.10</t>
  </si>
  <si>
    <t>C.11</t>
  </si>
  <si>
    <t>C.17</t>
  </si>
  <si>
    <t>C.16</t>
  </si>
  <si>
    <t>A.1</t>
  </si>
  <si>
    <t>A.3</t>
  </si>
  <si>
    <t>A.2</t>
  </si>
  <si>
    <t>C.7</t>
  </si>
  <si>
    <t>C + D</t>
  </si>
  <si>
    <t>Liczba godzin w semestrze (semestr I - VIII po 8 zjazdów/semestr)</t>
  </si>
  <si>
    <t>WYDZIAŁ MECHANICZNY</t>
  </si>
  <si>
    <t>1. Studentów obowiązuje uczestnictwo na wszystkich rodzajach zajęć dydaktycznych objętych planem.</t>
  </si>
  <si>
    <r>
      <t xml:space="preserve">2. Studenów obowiazuje zaliczenie 4 tygodniowej </t>
    </r>
    <r>
      <rPr>
        <b/>
        <sz val="10"/>
        <rFont val="Cambria"/>
        <family val="0"/>
      </rPr>
      <t xml:space="preserve">praktyk zawodowej </t>
    </r>
    <r>
      <rPr>
        <sz val="10"/>
        <rFont val="Cambria"/>
        <family val="0"/>
      </rPr>
      <t>po II semestrze ( 4 pkt. ECTS).</t>
    </r>
  </si>
  <si>
    <r>
      <t xml:space="preserve">3. Język obcy </t>
    </r>
    <r>
      <rPr>
        <sz val="10"/>
        <rFont val="Cambria"/>
        <family val="0"/>
      </rPr>
      <t>do wyboru spośród: 1. Języka angielskiego, 2. Języka niemieckiego, 3. Języka rosyjskiego.</t>
    </r>
  </si>
  <si>
    <r>
      <t xml:space="preserve">4. </t>
    </r>
    <r>
      <rPr>
        <b/>
        <sz val="10"/>
        <rFont val="Cambria"/>
        <family val="0"/>
      </rPr>
      <t>Przedmioty humanistyczne</t>
    </r>
    <r>
      <rPr>
        <sz val="10"/>
        <rFont val="Cambria"/>
        <family val="0"/>
      </rPr>
      <t xml:space="preserve"> do wyboru spośród: 1. Elementy prawa, 2. Psychologia</t>
    </r>
  </si>
  <si>
    <t>5. Studentów obowiązuje napisanie i obrona pracy dyplomowej oraz zdanie egzaminu dyplomowego (15 pkt. ECTS).</t>
  </si>
  <si>
    <t>&gt; 30%</t>
  </si>
  <si>
    <t>1. Języki obce</t>
  </si>
  <si>
    <t>2. Technologia informacyjna</t>
  </si>
  <si>
    <t>3. Treści humanistyczne</t>
  </si>
  <si>
    <t>4. Zajęcia z zakresu ochrony własności intelektualnej, bezpieczeństwa i higieny pracy oraz ergonomii</t>
  </si>
  <si>
    <t>D.1.1-D.1.8</t>
  </si>
  <si>
    <t>D.2.1-D.2.8</t>
  </si>
  <si>
    <t xml:space="preserve">Plan studiów i program nauczania, przy zagwarantowaniu pełnej realizacji treści kształcenia określonych w standardzie dla danego kierunku studiów i poziomu kształcenia, powinien umożliwić studentowi wybór treści kształcenia w wymiarze nie mniejszym niż 30% godzin zajęć, z zakresów i na zasadach ustalonych przez jednostkę prowadzącą kształcenie (wymiar procentowy zajęć do wyboru oblicza się odejmując od ogólnej liczby godzin określonych w standardzie liczbę godzin przewidzianą na realizację treści podstawowych i kierunkowych, ujętych w standardzie  oraz wymienionych w pkt. V standardu) </t>
  </si>
  <si>
    <r>
      <t xml:space="preserve">Przynajmniej 50% zajęć na studiach I stopnia powinny stanowić inne niż wykłady zajęcia praktyczne wg zapisu w standardzie. Ich górny wymiar nie może przekraczać na kierunkach </t>
    </r>
    <r>
      <rPr>
        <i/>
        <sz val="12"/>
        <rFont val="Cambria"/>
        <family val="0"/>
      </rPr>
      <t>technologia chemiczna</t>
    </r>
    <r>
      <rPr>
        <sz val="12"/>
        <rFont val="Cambria"/>
        <family val="0"/>
      </rPr>
      <t xml:space="preserve"> i </t>
    </r>
    <r>
      <rPr>
        <i/>
        <sz val="12"/>
        <rFont val="Cambria"/>
        <family val="0"/>
      </rPr>
      <t>ochrona środowiska</t>
    </r>
    <r>
      <rPr>
        <sz val="12"/>
        <rFont val="Cambria"/>
        <family val="0"/>
      </rPr>
      <t xml:space="preserve"> 65%, a na pozostałych kierunkach 55%. </t>
    </r>
  </si>
  <si>
    <t>ANALIZA PORÓWNAWCZA STANDARDÓW KSZTAŁCENIA I PLANU STUDIÓW I STOPNIA</t>
  </si>
  <si>
    <t>Przedmioty ujęte w standardach na studiach I stopnia</t>
  </si>
  <si>
    <t xml:space="preserve">A. PRZEDMIOTY OGÓLNE -  INNE WYMAGANIA </t>
  </si>
  <si>
    <t>PLAN  STUDIÓW  NR I</t>
  </si>
  <si>
    <t>w Bydgoszczy</t>
  </si>
  <si>
    <r>
      <t>Język obcy</t>
    </r>
    <r>
      <rPr>
        <vertAlign val="superscript"/>
        <sz val="12"/>
        <rFont val="Cambria"/>
        <family val="0"/>
      </rPr>
      <t xml:space="preserve"> (3)</t>
    </r>
  </si>
  <si>
    <r>
      <t>Przedmioty humanistyczne i ekonomiczne</t>
    </r>
    <r>
      <rPr>
        <vertAlign val="superscript"/>
        <sz val="12"/>
        <rFont val="Cambria"/>
        <family val="0"/>
      </rPr>
      <t xml:space="preserve"> (4)</t>
    </r>
  </si>
  <si>
    <t>PRZEDMIOTY  OGÓLNE - INNE WYMAGANIA</t>
  </si>
  <si>
    <t>STUDIA PIERWSZEGO STOPNIA (4-letnie, inżynierskie)</t>
  </si>
  <si>
    <r>
      <t xml:space="preserve">Obowiązuje od roku akademickiego: </t>
    </r>
    <r>
      <rPr>
        <b/>
        <sz val="14"/>
        <rFont val="Cambria"/>
        <family val="1"/>
      </rPr>
      <t>2008/2009</t>
    </r>
  </si>
  <si>
    <t>PODSUMOWANIE  ARKUSZA  1+2+3+5</t>
  </si>
  <si>
    <t>Teoria i konstrukcja maszyn rolniczych, leśnych i spożywczych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</si>
</sst>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#,##0.000"/>
  </numFmts>
  <fonts count="86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2"/>
      <name val="Times New Roman"/>
      <family val="1"/>
    </font>
    <font>
      <b/>
      <sz val="12"/>
      <name val="Book Antiqua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Cambria"/>
      <family val="0"/>
    </font>
    <font>
      <sz val="18"/>
      <name val="Cambria"/>
      <family val="0"/>
    </font>
    <font>
      <sz val="12"/>
      <name val="Cambria"/>
      <family val="0"/>
    </font>
    <font>
      <b/>
      <sz val="28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sz val="9"/>
      <name val="Cambria"/>
      <family val="0"/>
    </font>
    <font>
      <vertAlign val="superscript"/>
      <sz val="12"/>
      <name val="Cambria"/>
      <family val="0"/>
    </font>
    <font>
      <b/>
      <sz val="10"/>
      <name val="Cambria"/>
      <family val="0"/>
    </font>
    <font>
      <sz val="12"/>
      <color indexed="8"/>
      <name val="Cambria"/>
      <family val="0"/>
    </font>
    <font>
      <b/>
      <sz val="11"/>
      <name val="Cambria"/>
      <family val="0"/>
    </font>
    <font>
      <b/>
      <sz val="9"/>
      <name val="Cambria"/>
      <family val="0"/>
    </font>
    <font>
      <sz val="11"/>
      <name val="Cambria"/>
      <family val="0"/>
    </font>
    <font>
      <sz val="11"/>
      <color indexed="10"/>
      <name val="Cambria"/>
      <family val="0"/>
    </font>
    <font>
      <b/>
      <sz val="11"/>
      <color indexed="10"/>
      <name val="Cambria"/>
      <family val="0"/>
    </font>
    <font>
      <sz val="11"/>
      <name val="Arial CE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10"/>
      <name val="Arial CE"/>
      <family val="2"/>
    </font>
    <font>
      <b/>
      <sz val="11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Cambria"/>
      <family val="0"/>
    </font>
    <font>
      <b/>
      <sz val="14"/>
      <name val="Cambria"/>
      <family val="0"/>
    </font>
    <font>
      <b/>
      <i/>
      <sz val="12"/>
      <name val="Cambria"/>
      <family val="0"/>
    </font>
    <font>
      <b/>
      <i/>
      <sz val="12"/>
      <color indexed="8"/>
      <name val="Cambria"/>
      <family val="0"/>
    </font>
    <font>
      <i/>
      <sz val="11"/>
      <name val="Cambri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Cambria"/>
      <family val="1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656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9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0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7" fillId="35" borderId="18" xfId="0" applyFont="1" applyFill="1" applyBorder="1" applyAlignment="1" applyProtection="1">
      <alignment horizontal="center" vertical="center"/>
      <protection locked="0"/>
    </xf>
    <xf numFmtId="0" fontId="15" fillId="35" borderId="20" xfId="0" applyFont="1" applyFill="1" applyBorder="1" applyAlignment="1" applyProtection="1">
      <alignment horizontal="left" vertical="center"/>
      <protection locked="0"/>
    </xf>
    <xf numFmtId="0" fontId="15" fillId="35" borderId="2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>
      <alignment horizontal="left" vertical="center"/>
    </xf>
    <xf numFmtId="0" fontId="22" fillId="33" borderId="10" xfId="0" applyFont="1" applyFill="1" applyBorder="1" applyAlignment="1">
      <alignment vertical="center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vertical="center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3" fillId="37" borderId="43" xfId="0" applyFont="1" applyFill="1" applyBorder="1" applyAlignment="1" applyProtection="1">
      <alignment vertical="center"/>
      <protection locked="0"/>
    </xf>
    <xf numFmtId="0" fontId="13" fillId="37" borderId="44" xfId="0" applyFont="1" applyFill="1" applyBorder="1" applyAlignment="1" applyProtection="1">
      <alignment horizontal="center" vertical="center"/>
      <protection locked="0"/>
    </xf>
    <xf numFmtId="0" fontId="13" fillId="37" borderId="45" xfId="0" applyFont="1" applyFill="1" applyBorder="1" applyAlignment="1" applyProtection="1">
      <alignment horizontal="center" vertical="center"/>
      <protection locked="0"/>
    </xf>
    <xf numFmtId="0" fontId="13" fillId="37" borderId="46" xfId="0" applyFont="1" applyFill="1" applyBorder="1" applyAlignment="1" applyProtection="1">
      <alignment horizontal="center" vertical="center"/>
      <protection locked="0"/>
    </xf>
    <xf numFmtId="0" fontId="13" fillId="37" borderId="47" xfId="0" applyFont="1" applyFill="1" applyBorder="1" applyAlignment="1" applyProtection="1">
      <alignment horizontal="center" vertical="center"/>
      <protection locked="0"/>
    </xf>
    <xf numFmtId="0" fontId="13" fillId="37" borderId="48" xfId="0" applyFont="1" applyFill="1" applyBorder="1" applyAlignment="1" applyProtection="1">
      <alignment horizontal="center" vertical="center"/>
      <protection locked="0"/>
    </xf>
    <xf numFmtId="0" fontId="13" fillId="37" borderId="49" xfId="0" applyFont="1" applyFill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vertical="center"/>
      <protection locked="0"/>
    </xf>
    <xf numFmtId="0" fontId="13" fillId="0" borderId="52" xfId="0" applyFont="1" applyBorder="1" applyAlignment="1" applyProtection="1">
      <alignment vertical="center"/>
      <protection locked="0"/>
    </xf>
    <xf numFmtId="0" fontId="21" fillId="0" borderId="51" xfId="0" applyFont="1" applyBorder="1" applyAlignment="1" applyProtection="1">
      <alignment vertical="center"/>
      <protection locked="0"/>
    </xf>
    <xf numFmtId="0" fontId="21" fillId="0" borderId="5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26" fillId="36" borderId="10" xfId="0" applyFont="1" applyFill="1" applyBorder="1" applyAlignment="1" applyProtection="1">
      <alignment vertical="center"/>
      <protection locked="0"/>
    </xf>
    <xf numFmtId="0" fontId="13" fillId="0" borderId="49" xfId="0" applyFont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vertical="center"/>
      <protection locked="0"/>
    </xf>
    <xf numFmtId="0" fontId="27" fillId="0" borderId="16" xfId="0" applyFont="1" applyBorder="1" applyAlignment="1" applyProtection="1">
      <alignment horizontal="right" vertical="center"/>
      <protection locked="0"/>
    </xf>
    <xf numFmtId="0" fontId="25" fillId="0" borderId="16" xfId="0" applyFont="1" applyFill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53" xfId="0" applyFont="1" applyBorder="1" applyAlignment="1" applyProtection="1">
      <alignment vertical="center"/>
      <protection locked="0"/>
    </xf>
    <xf numFmtId="0" fontId="15" fillId="35" borderId="54" xfId="0" applyFont="1" applyFill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33" borderId="26" xfId="0" applyFont="1" applyFill="1" applyBorder="1" applyAlignment="1">
      <alignment horizontal="left" vertical="center"/>
    </xf>
    <xf numFmtId="0" fontId="15" fillId="0" borderId="28" xfId="0" applyFont="1" applyBorder="1" applyAlignment="1" applyProtection="1">
      <alignment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55" xfId="0" applyFont="1" applyFill="1" applyBorder="1" applyAlignment="1" applyProtection="1">
      <alignment horizontal="center" vertical="center"/>
      <protection locked="0"/>
    </xf>
    <xf numFmtId="0" fontId="15" fillId="33" borderId="27" xfId="0" applyFont="1" applyFill="1" applyBorder="1" applyAlignment="1" applyProtection="1">
      <alignment horizontal="center" vertical="center"/>
      <protection locked="0"/>
    </xf>
    <xf numFmtId="0" fontId="15" fillId="33" borderId="28" xfId="0" applyFont="1" applyFill="1" applyBorder="1" applyAlignment="1" applyProtection="1">
      <alignment horizontal="center" vertical="center"/>
      <protection locked="0"/>
    </xf>
    <xf numFmtId="0" fontId="15" fillId="33" borderId="29" xfId="0" applyFont="1" applyFill="1" applyBorder="1" applyAlignment="1" applyProtection="1">
      <alignment horizontal="center" vertical="center"/>
      <protection locked="0"/>
    </xf>
    <xf numFmtId="0" fontId="15" fillId="36" borderId="32" xfId="0" applyFont="1" applyFill="1" applyBorder="1" applyAlignment="1">
      <alignment horizontal="center" vertical="center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33" borderId="56" xfId="0" applyFont="1" applyFill="1" applyBorder="1" applyAlignment="1">
      <alignment horizontal="left" vertical="center"/>
    </xf>
    <xf numFmtId="0" fontId="15" fillId="0" borderId="34" xfId="0" applyFont="1" applyBorder="1" applyAlignment="1" applyProtection="1">
      <alignment vertical="center"/>
      <protection locked="0"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/>
    </xf>
    <xf numFmtId="0" fontId="15" fillId="0" borderId="57" xfId="0" applyFont="1" applyBorder="1" applyAlignment="1" applyProtection="1">
      <alignment vertical="center"/>
      <protection locked="0"/>
    </xf>
    <xf numFmtId="0" fontId="15" fillId="33" borderId="58" xfId="0" applyFont="1" applyFill="1" applyBorder="1" applyAlignment="1" applyProtection="1">
      <alignment horizontal="center" vertical="center"/>
      <protection locked="0"/>
    </xf>
    <xf numFmtId="0" fontId="15" fillId="33" borderId="56" xfId="0" applyFont="1" applyFill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>
      <alignment horizontal="left" vertical="center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15" fillId="33" borderId="59" xfId="0" applyFont="1" applyFill="1" applyBorder="1" applyAlignment="1" applyProtection="1">
      <alignment horizontal="center" vertical="center"/>
      <protection locked="0"/>
    </xf>
    <xf numFmtId="0" fontId="15" fillId="33" borderId="60" xfId="0" applyFont="1" applyFill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vertical="center"/>
      <protection locked="0"/>
    </xf>
    <xf numFmtId="0" fontId="15" fillId="33" borderId="34" xfId="0" applyFont="1" applyFill="1" applyBorder="1" applyAlignment="1" applyProtection="1">
      <alignment vertical="center"/>
      <protection locked="0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15" fillId="33" borderId="40" xfId="0" applyFont="1" applyFill="1" applyBorder="1" applyAlignment="1" applyProtection="1">
      <alignment horizontal="center" vertical="center"/>
      <protection locked="0"/>
    </xf>
    <xf numFmtId="0" fontId="15" fillId="33" borderId="31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7" fillId="35" borderId="2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5" fillId="0" borderId="26" xfId="0" applyFont="1" applyFill="1" applyBorder="1" applyAlignment="1">
      <alignment horizontal="left" vertical="center"/>
    </xf>
    <xf numFmtId="0" fontId="15" fillId="0" borderId="61" xfId="0" applyFont="1" applyFill="1" applyBorder="1" applyAlignment="1" applyProtection="1">
      <alignment vertical="center"/>
      <protection locked="0"/>
    </xf>
    <xf numFmtId="0" fontId="15" fillId="0" borderId="62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15" fillId="0" borderId="63" xfId="0" applyFont="1" applyBorder="1" applyAlignment="1" applyProtection="1">
      <alignment horizontal="center" vertical="center"/>
      <protection locked="0"/>
    </xf>
    <xf numFmtId="0" fontId="15" fillId="33" borderId="63" xfId="0" applyFont="1" applyFill="1" applyBorder="1" applyAlignment="1" applyProtection="1">
      <alignment horizontal="center" vertical="center"/>
      <protection locked="0"/>
    </xf>
    <xf numFmtId="0" fontId="15" fillId="36" borderId="31" xfId="0" applyFont="1" applyFill="1" applyBorder="1" applyAlignment="1">
      <alignment horizontal="center"/>
    </xf>
    <xf numFmtId="0" fontId="22" fillId="36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22" fillId="33" borderId="34" xfId="0" applyFont="1" applyFill="1" applyBorder="1" applyAlignment="1">
      <alignment vertical="center"/>
    </xf>
    <xf numFmtId="0" fontId="15" fillId="36" borderId="34" xfId="0" applyFont="1" applyFill="1" applyBorder="1" applyAlignment="1">
      <alignment horizontal="center"/>
    </xf>
    <xf numFmtId="0" fontId="22" fillId="36" borderId="34" xfId="0" applyFont="1" applyFill="1" applyBorder="1" applyAlignment="1">
      <alignment vertical="center"/>
    </xf>
    <xf numFmtId="0" fontId="15" fillId="33" borderId="64" xfId="0" applyFont="1" applyFill="1" applyBorder="1" applyAlignment="1" applyProtection="1">
      <alignment horizontal="center" vertical="center"/>
      <protection locked="0"/>
    </xf>
    <xf numFmtId="0" fontId="15" fillId="33" borderId="41" xfId="0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15" fillId="33" borderId="42" xfId="0" applyFont="1" applyFill="1" applyBorder="1" applyAlignment="1" applyProtection="1">
      <alignment horizontal="center" vertical="center"/>
      <protection locked="0"/>
    </xf>
    <xf numFmtId="0" fontId="13" fillId="35" borderId="20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>
      <alignment horizontal="left" vertical="center"/>
    </xf>
    <xf numFmtId="0" fontId="15" fillId="0" borderId="63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>
      <alignment horizontal="center"/>
    </xf>
    <xf numFmtId="0" fontId="15" fillId="0" borderId="65" xfId="0" applyFont="1" applyFill="1" applyBorder="1" applyAlignment="1" applyProtection="1">
      <alignment horizontal="left" vertical="center"/>
      <protection locked="0"/>
    </xf>
    <xf numFmtId="0" fontId="15" fillId="0" borderId="59" xfId="0" applyFont="1" applyFill="1" applyBorder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/>
      <protection locked="0"/>
    </xf>
    <xf numFmtId="0" fontId="15" fillId="0" borderId="61" xfId="0" applyFont="1" applyFill="1" applyBorder="1" applyAlignment="1" applyProtection="1">
      <alignment horizontal="left" vertical="center"/>
      <protection locked="0"/>
    </xf>
    <xf numFmtId="0" fontId="15" fillId="0" borderId="58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vertical="center"/>
      <protection locked="0"/>
    </xf>
    <xf numFmtId="164" fontId="15" fillId="33" borderId="58" xfId="0" applyNumberFormat="1" applyFont="1" applyFill="1" applyBorder="1" applyAlignment="1" applyProtection="1">
      <alignment horizontal="center" vertical="center"/>
      <protection locked="0"/>
    </xf>
    <xf numFmtId="0" fontId="15" fillId="33" borderId="31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0" fontId="15" fillId="33" borderId="35" xfId="0" applyFont="1" applyFill="1" applyBorder="1" applyAlignment="1">
      <alignment vertical="center"/>
    </xf>
    <xf numFmtId="0" fontId="15" fillId="0" borderId="64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6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0" fontId="17" fillId="0" borderId="13" xfId="0" applyFont="1" applyBorder="1" applyAlignment="1" applyProtection="1">
      <alignment vertical="center"/>
      <protection locked="0"/>
    </xf>
    <xf numFmtId="0" fontId="19" fillId="0" borderId="10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vertical="center"/>
    </xf>
    <xf numFmtId="0" fontId="3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vertical="center" wrapText="1"/>
    </xf>
    <xf numFmtId="3" fontId="40" fillId="34" borderId="10" xfId="0" applyNumberFormat="1" applyFont="1" applyFill="1" applyBorder="1" applyAlignment="1">
      <alignment horizontal="center" vertical="center" wrapText="1"/>
    </xf>
    <xf numFmtId="3" fontId="40" fillId="34" borderId="10" xfId="0" applyNumberFormat="1" applyFont="1" applyFill="1" applyBorder="1" applyAlignment="1" quotePrefix="1">
      <alignment horizontal="center" vertical="center" wrapText="1"/>
    </xf>
    <xf numFmtId="3" fontId="41" fillId="34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vertical="center"/>
    </xf>
    <xf numFmtId="0" fontId="6" fillId="0" borderId="66" xfId="0" applyFont="1" applyBorder="1" applyAlignment="1">
      <alignment horizontal="center" vertical="center" wrapText="1"/>
    </xf>
    <xf numFmtId="10" fontId="6" fillId="0" borderId="29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0" fontId="6" fillId="0" borderId="0" xfId="0" applyNumberFormat="1" applyFont="1" applyBorder="1" applyAlignment="1">
      <alignment horizontal="center" vertical="top" wrapText="1"/>
    </xf>
    <xf numFmtId="10" fontId="6" fillId="0" borderId="12" xfId="0" applyNumberFormat="1" applyFont="1" applyBorder="1" applyAlignment="1">
      <alignment horizontal="center" vertical="top" wrapText="1"/>
    </xf>
    <xf numFmtId="10" fontId="8" fillId="0" borderId="0" xfId="0" applyNumberFormat="1" applyFont="1" applyBorder="1" applyAlignment="1">
      <alignment horizontal="center" vertical="top" wrapText="1"/>
    </xf>
    <xf numFmtId="0" fontId="8" fillId="0" borderId="67" xfId="0" applyFont="1" applyBorder="1" applyAlignment="1">
      <alignment horizontal="center" vertical="center" wrapText="1"/>
    </xf>
    <xf numFmtId="9" fontId="6" fillId="0" borderId="6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3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67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4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5" fillId="33" borderId="29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9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right" vertical="center" wrapText="1"/>
    </xf>
    <xf numFmtId="9" fontId="15" fillId="0" borderId="1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justify" vertical="justify" wrapText="1"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10" fontId="15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right" vertical="top" wrapText="1"/>
    </xf>
    <xf numFmtId="0" fontId="15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10" fontId="17" fillId="0" borderId="12" xfId="0" applyNumberFormat="1" applyFont="1" applyBorder="1" applyAlignment="1">
      <alignment horizontal="center" vertical="top" wrapText="1"/>
    </xf>
    <xf numFmtId="9" fontId="13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9" fontId="15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67" xfId="0" applyFont="1" applyBorder="1" applyAlignment="1">
      <alignment vertical="center" wrapText="1"/>
    </xf>
    <xf numFmtId="0" fontId="15" fillId="0" borderId="67" xfId="0" applyFont="1" applyBorder="1" applyAlignment="1">
      <alignment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0" fontId="25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 quotePrefix="1">
      <alignment vertical="center"/>
    </xf>
    <xf numFmtId="0" fontId="13" fillId="0" borderId="0" xfId="0" applyFont="1" applyBorder="1" applyAlignment="1" quotePrefix="1">
      <alignment horizontal="left" vertical="center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68" xfId="0" applyFont="1" applyBorder="1" applyAlignment="1" applyProtection="1">
      <alignment horizontal="center" vertical="center" wrapText="1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13" fillId="0" borderId="69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70" xfId="0" applyFont="1" applyBorder="1" applyAlignment="1" applyProtection="1">
      <alignment horizontal="center" vertical="center"/>
      <protection locked="0"/>
    </xf>
    <xf numFmtId="0" fontId="21" fillId="0" borderId="71" xfId="0" applyFont="1" applyBorder="1" applyAlignment="1" applyProtection="1">
      <alignment horizontal="center" vertical="center"/>
      <protection locked="0"/>
    </xf>
    <xf numFmtId="0" fontId="21" fillId="0" borderId="72" xfId="0" applyFont="1" applyBorder="1" applyAlignment="1" applyProtection="1">
      <alignment horizontal="center" vertical="center"/>
      <protection locked="0"/>
    </xf>
    <xf numFmtId="0" fontId="21" fillId="0" borderId="61" xfId="0" applyFont="1" applyBorder="1" applyAlignment="1" applyProtection="1">
      <alignment horizontal="center" vertical="center"/>
      <protection locked="0"/>
    </xf>
    <xf numFmtId="0" fontId="21" fillId="0" borderId="73" xfId="0" applyFont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76" xfId="0" applyFont="1" applyBorder="1" applyAlignment="1" applyProtection="1">
      <alignment horizontal="center" vertical="center"/>
      <protection locked="0"/>
    </xf>
    <xf numFmtId="0" fontId="13" fillId="0" borderId="77" xfId="0" applyFont="1" applyBorder="1" applyAlignment="1" applyProtection="1">
      <alignment horizontal="center" vertical="center"/>
      <protection locked="0"/>
    </xf>
    <xf numFmtId="0" fontId="13" fillId="0" borderId="78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79" xfId="0" applyFont="1" applyBorder="1" applyAlignment="1" applyProtection="1">
      <alignment horizontal="center" vertical="center"/>
      <protection locked="0"/>
    </xf>
    <xf numFmtId="0" fontId="13" fillId="0" borderId="8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3" fillId="0" borderId="81" xfId="0" applyFont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horizontal="center" vertical="center"/>
      <protection locked="0"/>
    </xf>
    <xf numFmtId="0" fontId="13" fillId="0" borderId="83" xfId="0" applyFont="1" applyBorder="1" applyAlignment="1" applyProtection="1">
      <alignment horizontal="center" vertical="center"/>
      <protection locked="0"/>
    </xf>
    <xf numFmtId="0" fontId="21" fillId="0" borderId="49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 applyProtection="1">
      <alignment horizontal="center" vertical="center"/>
      <protection locked="0"/>
    </xf>
    <xf numFmtId="164" fontId="23" fillId="0" borderId="84" xfId="0" applyNumberFormat="1" applyFont="1" applyBorder="1" applyAlignment="1" applyProtection="1">
      <alignment horizontal="center" vertical="center"/>
      <protection locked="0"/>
    </xf>
    <xf numFmtId="0" fontId="23" fillId="0" borderId="85" xfId="0" applyFont="1" applyBorder="1" applyAlignment="1" applyProtection="1">
      <alignment horizontal="center" vertical="center"/>
      <protection locked="0"/>
    </xf>
    <xf numFmtId="164" fontId="23" fillId="0" borderId="86" xfId="0" applyNumberFormat="1" applyFont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164" fontId="23" fillId="0" borderId="87" xfId="0" applyNumberFormat="1" applyFont="1" applyBorder="1" applyAlignment="1" applyProtection="1">
      <alignment horizontal="center" vertical="center"/>
      <protection locked="0"/>
    </xf>
    <xf numFmtId="0" fontId="23" fillId="0" borderId="69" xfId="0" applyFont="1" applyBorder="1" applyAlignment="1" applyProtection="1">
      <alignment horizontal="center" vertical="center"/>
      <protection locked="0"/>
    </xf>
    <xf numFmtId="0" fontId="17" fillId="0" borderId="8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89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90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9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92" xfId="0" applyFont="1" applyBorder="1" applyAlignment="1" applyProtection="1">
      <alignment horizontal="center" vertical="center"/>
      <protection locked="0"/>
    </xf>
    <xf numFmtId="0" fontId="13" fillId="37" borderId="81" xfId="0" applyFont="1" applyFill="1" applyBorder="1" applyAlignment="1" applyProtection="1">
      <alignment horizontal="center" vertical="center"/>
      <protection locked="0"/>
    </xf>
    <xf numFmtId="0" fontId="13" fillId="37" borderId="82" xfId="0" applyFont="1" applyFill="1" applyBorder="1" applyAlignment="1" applyProtection="1">
      <alignment horizontal="center" vertical="center"/>
      <protection locked="0"/>
    </xf>
    <xf numFmtId="0" fontId="13" fillId="37" borderId="83" xfId="0" applyFont="1" applyFill="1" applyBorder="1" applyAlignment="1" applyProtection="1">
      <alignment horizontal="center" vertical="center"/>
      <protection locked="0"/>
    </xf>
    <xf numFmtId="0" fontId="23" fillId="37" borderId="93" xfId="0" applyFont="1" applyFill="1" applyBorder="1" applyAlignment="1" applyProtection="1">
      <alignment horizontal="center" vertical="center"/>
      <protection locked="0"/>
    </xf>
    <xf numFmtId="0" fontId="25" fillId="0" borderId="69" xfId="0" applyFont="1" applyBorder="1" applyAlignment="1" applyProtection="1">
      <alignment horizontal="center" vertical="center"/>
      <protection locked="0"/>
    </xf>
    <xf numFmtId="0" fontId="23" fillId="37" borderId="6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66" xfId="0" applyFont="1" applyBorder="1" applyAlignment="1" applyProtection="1">
      <alignment horizontal="center" vertical="center"/>
      <protection locked="0"/>
    </xf>
    <xf numFmtId="0" fontId="13" fillId="0" borderId="94" xfId="0" applyFont="1" applyBorder="1" applyAlignment="1" applyProtection="1">
      <alignment horizontal="center" vertical="center" wrapText="1"/>
      <protection locked="0"/>
    </xf>
    <xf numFmtId="0" fontId="21" fillId="37" borderId="95" xfId="0" applyFont="1" applyFill="1" applyBorder="1" applyAlignment="1" applyProtection="1">
      <alignment horizontal="right" vertical="center"/>
      <protection locked="0"/>
    </xf>
    <xf numFmtId="0" fontId="21" fillId="37" borderId="96" xfId="0" applyFont="1" applyFill="1" applyBorder="1" applyAlignment="1" applyProtection="1">
      <alignment horizontal="right" vertical="center"/>
      <protection locked="0"/>
    </xf>
    <xf numFmtId="0" fontId="23" fillId="37" borderId="97" xfId="0" applyFont="1" applyFill="1" applyBorder="1" applyAlignment="1" applyProtection="1">
      <alignment horizontal="center" vertical="center"/>
      <protection locked="0"/>
    </xf>
    <xf numFmtId="0" fontId="25" fillId="0" borderId="78" xfId="0" applyFont="1" applyBorder="1" applyAlignment="1" applyProtection="1">
      <alignment horizontal="center" vertical="center"/>
      <protection locked="0"/>
    </xf>
    <xf numFmtId="0" fontId="23" fillId="37" borderId="98" xfId="0" applyFont="1" applyFill="1" applyBorder="1" applyAlignment="1" applyProtection="1">
      <alignment horizontal="center" vertical="center"/>
      <protection locked="0"/>
    </xf>
    <xf numFmtId="0" fontId="25" fillId="0" borderId="68" xfId="0" applyFont="1" applyBorder="1" applyAlignment="1" applyProtection="1">
      <alignment horizontal="center" vertical="center"/>
      <protection locked="0"/>
    </xf>
    <xf numFmtId="0" fontId="23" fillId="37" borderId="68" xfId="0" applyFont="1" applyFill="1" applyBorder="1" applyAlignment="1" applyProtection="1">
      <alignment horizontal="center" vertical="center"/>
      <protection locked="0"/>
    </xf>
    <xf numFmtId="0" fontId="13" fillId="0" borderId="90" xfId="0" applyFont="1" applyBorder="1" applyAlignment="1" applyProtection="1">
      <alignment horizontal="center" vertical="center"/>
      <protection locked="0"/>
    </xf>
    <xf numFmtId="0" fontId="13" fillId="0" borderId="9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70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 applyProtection="1">
      <alignment horizontal="center" vertical="center" wrapText="1"/>
      <protection locked="0"/>
    </xf>
    <xf numFmtId="0" fontId="13" fillId="0" borderId="99" xfId="0" applyFont="1" applyBorder="1" applyAlignment="1" applyProtection="1">
      <alignment horizontal="center" vertical="center" wrapText="1"/>
      <protection locked="0"/>
    </xf>
    <xf numFmtId="0" fontId="13" fillId="0" borderId="100" xfId="0" applyFont="1" applyBorder="1" applyAlignment="1" applyProtection="1">
      <alignment horizontal="center" vertical="center" wrapText="1"/>
      <protection locked="0"/>
    </xf>
    <xf numFmtId="164" fontId="23" fillId="0" borderId="101" xfId="0" applyNumberFormat="1" applyFont="1" applyBorder="1" applyAlignment="1" applyProtection="1">
      <alignment horizontal="center" vertical="center"/>
      <protection locked="0"/>
    </xf>
    <xf numFmtId="0" fontId="23" fillId="0" borderId="102" xfId="0" applyFont="1" applyBorder="1" applyAlignment="1" applyProtection="1">
      <alignment horizontal="center" vertical="center"/>
      <protection locked="0"/>
    </xf>
    <xf numFmtId="164" fontId="23" fillId="0" borderId="103" xfId="0" applyNumberFormat="1" applyFont="1" applyBorder="1" applyAlignment="1" applyProtection="1">
      <alignment horizontal="center" vertical="center"/>
      <protection locked="0"/>
    </xf>
    <xf numFmtId="0" fontId="23" fillId="0" borderId="78" xfId="0" applyFont="1" applyBorder="1" applyAlignment="1" applyProtection="1">
      <alignment horizontal="center" vertical="center"/>
      <protection locked="0"/>
    </xf>
    <xf numFmtId="0" fontId="23" fillId="37" borderId="104" xfId="0" applyFont="1" applyFill="1" applyBorder="1" applyAlignment="1" applyProtection="1">
      <alignment horizontal="center" vertical="center"/>
      <protection locked="0"/>
    </xf>
    <xf numFmtId="0" fontId="23" fillId="37" borderId="102" xfId="0" applyFont="1" applyFill="1" applyBorder="1" applyAlignment="1" applyProtection="1">
      <alignment horizontal="center" vertical="center"/>
      <protection locked="0"/>
    </xf>
    <xf numFmtId="0" fontId="17" fillId="35" borderId="20" xfId="0" applyFont="1" applyFill="1" applyBorder="1" applyAlignment="1" applyProtection="1">
      <alignment horizontal="left" vertical="center"/>
      <protection locked="0"/>
    </xf>
    <xf numFmtId="0" fontId="13" fillId="35" borderId="20" xfId="0" applyFont="1" applyFill="1" applyBorder="1" applyAlignment="1" applyProtection="1">
      <alignment horizontal="center" vertical="center"/>
      <protection locked="0"/>
    </xf>
    <xf numFmtId="0" fontId="13" fillId="35" borderId="21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00" xfId="0" applyFont="1" applyFill="1" applyBorder="1" applyAlignment="1" applyProtection="1">
      <alignment horizontal="center" vertical="center" wrapText="1"/>
      <protection locked="0"/>
    </xf>
    <xf numFmtId="0" fontId="13" fillId="0" borderId="68" xfId="0" applyFont="1" applyFill="1" applyBorder="1" applyAlignment="1" applyProtection="1">
      <alignment horizontal="center" vertical="center" wrapText="1"/>
      <protection locked="0"/>
    </xf>
    <xf numFmtId="0" fontId="13" fillId="0" borderId="105" xfId="0" applyFont="1" applyBorder="1" applyAlignment="1" applyProtection="1">
      <alignment horizontal="center" vertical="center"/>
      <protection locked="0"/>
    </xf>
    <xf numFmtId="0" fontId="13" fillId="0" borderId="103" xfId="0" applyFont="1" applyBorder="1" applyAlignment="1" applyProtection="1">
      <alignment horizontal="center" vertical="center" textRotation="90" wrapText="1"/>
      <protection locked="0"/>
    </xf>
    <xf numFmtId="0" fontId="13" fillId="0" borderId="105" xfId="0" applyFont="1" applyBorder="1" applyAlignment="1" applyProtection="1">
      <alignment horizontal="center" vertical="center" textRotation="90" wrapText="1"/>
      <protection locked="0"/>
    </xf>
    <xf numFmtId="0" fontId="13" fillId="0" borderId="78" xfId="0" applyFont="1" applyBorder="1" applyAlignment="1" applyProtection="1">
      <alignment horizontal="center" vertical="center" textRotation="90" wrapText="1"/>
      <protection locked="0"/>
    </xf>
    <xf numFmtId="0" fontId="13" fillId="0" borderId="84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8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88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72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06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5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107" xfId="0" applyFont="1" applyBorder="1" applyAlignment="1" applyProtection="1">
      <alignment horizontal="left" vertical="center"/>
      <protection locked="0"/>
    </xf>
    <xf numFmtId="0" fontId="16" fillId="0" borderId="8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21" fillId="0" borderId="108" xfId="0" applyFont="1" applyBorder="1" applyAlignment="1" applyProtection="1">
      <alignment horizontal="center" vertical="center"/>
      <protection locked="0"/>
    </xf>
    <xf numFmtId="0" fontId="21" fillId="0" borderId="79" xfId="0" applyFont="1" applyBorder="1" applyAlignment="1" applyProtection="1">
      <alignment horizontal="center" vertical="center"/>
      <protection locked="0"/>
    </xf>
    <xf numFmtId="0" fontId="21" fillId="0" borderId="80" xfId="0" applyFont="1" applyBorder="1" applyAlignment="1" applyProtection="1">
      <alignment horizontal="center" vertical="center"/>
      <protection locked="0"/>
    </xf>
    <xf numFmtId="0" fontId="13" fillId="0" borderId="69" xfId="0" applyFont="1" applyBorder="1" applyAlignment="1" applyProtection="1">
      <alignment horizontal="center" vertical="center"/>
      <protection locked="0"/>
    </xf>
    <xf numFmtId="0" fontId="23" fillId="0" borderId="87" xfId="0" applyFont="1" applyBorder="1" applyAlignment="1" applyProtection="1">
      <alignment horizontal="center" vertical="center"/>
      <protection locked="0"/>
    </xf>
    <xf numFmtId="164" fontId="23" fillId="0" borderId="89" xfId="0" applyNumberFormat="1" applyFont="1" applyBorder="1" applyAlignment="1" applyProtection="1">
      <alignment horizontal="center" vertical="center"/>
      <protection locked="0"/>
    </xf>
    <xf numFmtId="0" fontId="17" fillId="35" borderId="20" xfId="0" applyFont="1" applyFill="1" applyBorder="1" applyAlignment="1" applyProtection="1">
      <alignment horizontal="center" vertical="center"/>
      <protection locked="0"/>
    </xf>
    <xf numFmtId="0" fontId="17" fillId="35" borderId="21" xfId="0" applyFont="1" applyFill="1" applyBorder="1" applyAlignment="1" applyProtection="1">
      <alignment horizontal="center" vertical="center"/>
      <protection locked="0"/>
    </xf>
    <xf numFmtId="0" fontId="15" fillId="35" borderId="109" xfId="0" applyFont="1" applyFill="1" applyBorder="1" applyAlignment="1" applyProtection="1">
      <alignment horizontal="left" vertical="center"/>
      <protection locked="0"/>
    </xf>
    <xf numFmtId="0" fontId="15" fillId="35" borderId="110" xfId="0" applyFont="1" applyFill="1" applyBorder="1" applyAlignment="1" applyProtection="1">
      <alignment horizontal="left" vertical="center"/>
      <protection locked="0"/>
    </xf>
    <xf numFmtId="0" fontId="15" fillId="35" borderId="20" xfId="0" applyFont="1" applyFill="1" applyBorder="1" applyAlignment="1" applyProtection="1">
      <alignment horizontal="left" vertical="center"/>
      <protection locked="0"/>
    </xf>
    <xf numFmtId="0" fontId="15" fillId="35" borderId="20" xfId="0" applyFont="1" applyFill="1" applyBorder="1" applyAlignment="1" applyProtection="1">
      <alignment horizontal="center" vertical="center"/>
      <protection locked="0"/>
    </xf>
    <xf numFmtId="0" fontId="15" fillId="35" borderId="21" xfId="0" applyFont="1" applyFill="1" applyBorder="1" applyAlignment="1" applyProtection="1">
      <alignment horizontal="center" vertical="center"/>
      <protection locked="0"/>
    </xf>
    <xf numFmtId="0" fontId="13" fillId="0" borderId="101" xfId="0" applyFont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 vertical="center"/>
      <protection locked="0"/>
    </xf>
    <xf numFmtId="0" fontId="13" fillId="0" borderId="87" xfId="0" applyFont="1" applyBorder="1" applyAlignment="1" applyProtection="1">
      <alignment horizontal="center" vertical="center"/>
      <protection locked="0"/>
    </xf>
    <xf numFmtId="0" fontId="13" fillId="0" borderId="111" xfId="0" applyFont="1" applyBorder="1" applyAlignment="1" applyProtection="1">
      <alignment horizontal="center" vertical="center"/>
      <protection locked="0"/>
    </xf>
    <xf numFmtId="0" fontId="13" fillId="0" borderId="100" xfId="0" applyFont="1" applyBorder="1" applyAlignment="1" applyProtection="1">
      <alignment horizontal="center" vertical="center"/>
      <protection locked="0"/>
    </xf>
    <xf numFmtId="0" fontId="13" fillId="0" borderId="94" xfId="0" applyFont="1" applyBorder="1" applyAlignment="1" applyProtection="1">
      <alignment horizontal="center" vertical="center"/>
      <protection locked="0"/>
    </xf>
    <xf numFmtId="0" fontId="23" fillId="0" borderId="101" xfId="0" applyFont="1" applyBorder="1" applyAlignment="1" applyProtection="1">
      <alignment horizontal="center" vertical="center"/>
      <protection locked="0"/>
    </xf>
    <xf numFmtId="0" fontId="23" fillId="0" borderId="86" xfId="0" applyFont="1" applyBorder="1" applyAlignment="1" applyProtection="1">
      <alignment horizontal="center" vertical="center"/>
      <protection locked="0"/>
    </xf>
    <xf numFmtId="0" fontId="23" fillId="0" borderId="103" xfId="0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0" fontId="19" fillId="0" borderId="103" xfId="0" applyFont="1" applyBorder="1" applyAlignment="1" applyProtection="1">
      <alignment horizontal="center" vertical="center" textRotation="90" wrapText="1"/>
      <protection locked="0"/>
    </xf>
    <xf numFmtId="0" fontId="19" fillId="0" borderId="105" xfId="0" applyFont="1" applyBorder="1" applyAlignment="1" applyProtection="1">
      <alignment horizontal="center" vertical="center" textRotation="90" wrapText="1"/>
      <protection locked="0"/>
    </xf>
    <xf numFmtId="0" fontId="19" fillId="0" borderId="78" xfId="0" applyFont="1" applyBorder="1" applyAlignment="1" applyProtection="1">
      <alignment horizontal="center" vertical="center" textRotation="90" wrapText="1"/>
      <protection locked="0"/>
    </xf>
    <xf numFmtId="0" fontId="20" fillId="0" borderId="84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8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3" fillId="37" borderId="78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0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0" fontId="15" fillId="0" borderId="12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61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61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justify" wrapText="1"/>
    </xf>
    <xf numFmtId="0" fontId="21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15" fillId="33" borderId="30" xfId="0" applyFont="1" applyFill="1" applyBorder="1" applyAlignment="1">
      <alignment horizontal="left" vertical="center" wrapText="1"/>
    </xf>
    <xf numFmtId="0" fontId="15" fillId="33" borderId="61" xfId="0" applyFont="1" applyFill="1" applyBorder="1" applyAlignment="1">
      <alignment horizontal="left" vertical="center" wrapText="1"/>
    </xf>
    <xf numFmtId="0" fontId="15" fillId="33" borderId="34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0" fontId="6" fillId="0" borderId="90" xfId="0" applyNumberFormat="1" applyFont="1" applyBorder="1" applyAlignment="1">
      <alignment horizontal="center" vertical="center" wrapText="1"/>
    </xf>
    <xf numFmtId="10" fontId="6" fillId="0" borderId="100" xfId="0" applyNumberFormat="1" applyFont="1" applyBorder="1" applyAlignment="1">
      <alignment horizontal="center" vertical="center" wrapText="1"/>
    </xf>
    <xf numFmtId="10" fontId="6" fillId="0" borderId="6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61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justify" wrapText="1"/>
    </xf>
    <xf numFmtId="0" fontId="33" fillId="0" borderId="0" xfId="0" applyFont="1" applyAlignment="1">
      <alignment horizontal="justify" vertical="justify" wrapText="1"/>
    </xf>
    <xf numFmtId="0" fontId="46" fillId="34" borderId="10" xfId="0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 quotePrefix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1" fillId="37" borderId="16" xfId="0" applyFont="1" applyFill="1" applyBorder="1" applyAlignment="1" applyProtection="1">
      <alignment horizontal="right" vertical="center"/>
      <protection locked="0"/>
    </xf>
    <xf numFmtId="0" fontId="21" fillId="37" borderId="106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212</xdr:row>
      <xdr:rowOff>0</xdr:rowOff>
    </xdr:from>
    <xdr:to>
      <xdr:col>38</xdr:col>
      <xdr:colOff>114300</xdr:colOff>
      <xdr:row>212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8164175" y="4908232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B1:AT232"/>
  <sheetViews>
    <sheetView tabSelected="1" view="pageBreakPreview" zoomScale="50" zoomScaleNormal="70" zoomScaleSheetLayoutView="50" zoomScalePageLayoutView="0" workbookViewId="0" topLeftCell="A1">
      <selection activeCell="D105" sqref="D105"/>
    </sheetView>
  </sheetViews>
  <sheetFormatPr defaultColWidth="9.125" defaultRowHeight="12.75"/>
  <cols>
    <col min="1" max="1" width="5.625" style="41" customWidth="1"/>
    <col min="2" max="2" width="4.50390625" style="41" customWidth="1"/>
    <col min="3" max="3" width="9.125" style="41" customWidth="1"/>
    <col min="4" max="4" width="58.875" style="41" customWidth="1"/>
    <col min="5" max="5" width="5.50390625" style="41" customWidth="1"/>
    <col min="6" max="6" width="5.875" style="41" customWidth="1"/>
    <col min="7" max="7" width="6.375" style="41" customWidth="1"/>
    <col min="8" max="8" width="7.375" style="41" bestFit="1" customWidth="1"/>
    <col min="9" max="9" width="8.125" style="41" customWidth="1"/>
    <col min="10" max="10" width="6.50390625" style="41" customWidth="1"/>
    <col min="11" max="11" width="7.125" style="41" customWidth="1"/>
    <col min="12" max="12" width="6.875" style="41" customWidth="1"/>
    <col min="13" max="16" width="4.00390625" style="41" customWidth="1"/>
    <col min="17" max="18" width="4.50390625" style="41" bestFit="1" customWidth="1"/>
    <col min="19" max="22" width="4.00390625" style="41" customWidth="1"/>
    <col min="23" max="23" width="4.50390625" style="41" bestFit="1" customWidth="1"/>
    <col min="24" max="32" width="4.00390625" style="41" customWidth="1"/>
    <col min="33" max="33" width="4.50390625" style="41" bestFit="1" customWidth="1"/>
    <col min="34" max="44" width="4.00390625" style="41" customWidth="1"/>
    <col min="45" max="16384" width="9.125" style="41" customWidth="1"/>
  </cols>
  <sheetData>
    <row r="1" ht="22.5">
      <c r="AR1" s="42" t="s">
        <v>113</v>
      </c>
    </row>
    <row r="2" ht="13.5" thickBot="1"/>
    <row r="3" spans="2:44" s="43" customFormat="1" ht="36" customHeight="1">
      <c r="B3" s="526"/>
      <c r="C3" s="527"/>
      <c r="D3" s="528"/>
      <c r="E3" s="529" t="s">
        <v>284</v>
      </c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1"/>
      <c r="AG3" s="535" t="s">
        <v>0</v>
      </c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536"/>
    </row>
    <row r="4" spans="2:44" s="43" customFormat="1" ht="18" customHeight="1">
      <c r="B4" s="525" t="s">
        <v>266</v>
      </c>
      <c r="C4" s="411"/>
      <c r="D4" s="412"/>
      <c r="E4" s="532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4"/>
      <c r="AG4" s="278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135"/>
    </row>
    <row r="5" spans="2:44" s="43" customFormat="1" ht="18" customHeight="1">
      <c r="B5" s="525"/>
      <c r="C5" s="411"/>
      <c r="D5" s="412"/>
      <c r="E5" s="45" t="s">
        <v>93</v>
      </c>
      <c r="F5" s="44"/>
      <c r="G5" s="44"/>
      <c r="H5" s="44"/>
      <c r="I5" s="44"/>
      <c r="J5" s="46" t="s">
        <v>289</v>
      </c>
      <c r="K5" s="47"/>
      <c r="L5" s="44"/>
      <c r="M5" s="46"/>
      <c r="N5" s="46"/>
      <c r="O5" s="46"/>
      <c r="P5" s="46"/>
      <c r="Q5" s="46"/>
      <c r="R5" s="46"/>
      <c r="S5" s="46"/>
      <c r="T5" s="46"/>
      <c r="U5" s="46"/>
      <c r="V5" s="46"/>
      <c r="W5" s="45"/>
      <c r="X5" s="45"/>
      <c r="Y5" s="46"/>
      <c r="Z5" s="46"/>
      <c r="AA5" s="45"/>
      <c r="AB5" s="45"/>
      <c r="AC5" s="47"/>
      <c r="AD5" s="45"/>
      <c r="AE5" s="45"/>
      <c r="AF5" s="45"/>
      <c r="AG5" s="428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30"/>
    </row>
    <row r="6" spans="2:44" s="43" customFormat="1" ht="18" customHeight="1">
      <c r="B6" s="410" t="s">
        <v>66</v>
      </c>
      <c r="C6" s="411"/>
      <c r="D6" s="412"/>
      <c r="E6" s="45" t="s">
        <v>92</v>
      </c>
      <c r="F6" s="44"/>
      <c r="G6" s="44"/>
      <c r="H6" s="45"/>
      <c r="I6" s="45"/>
      <c r="J6" s="46" t="s">
        <v>206</v>
      </c>
      <c r="K6" s="47"/>
      <c r="L6" s="46"/>
      <c r="M6" s="46"/>
      <c r="N6" s="49"/>
      <c r="O6" s="44"/>
      <c r="P6" s="46"/>
      <c r="Q6" s="46"/>
      <c r="R6" s="46"/>
      <c r="S6" s="46"/>
      <c r="T6" s="46"/>
      <c r="U6" s="46"/>
      <c r="V6" s="46"/>
      <c r="W6" s="45"/>
      <c r="X6" s="45"/>
      <c r="Y6" s="46"/>
      <c r="Z6" s="46"/>
      <c r="AA6" s="45"/>
      <c r="AB6" s="45"/>
      <c r="AC6" s="47"/>
      <c r="AD6" s="48"/>
      <c r="AE6" s="48"/>
      <c r="AF6" s="48"/>
      <c r="AG6" s="428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30"/>
    </row>
    <row r="7" spans="2:44" s="43" customFormat="1" ht="18" customHeight="1">
      <c r="B7" s="410" t="s">
        <v>62</v>
      </c>
      <c r="C7" s="411"/>
      <c r="D7" s="412"/>
      <c r="E7" s="45" t="s">
        <v>1</v>
      </c>
      <c r="F7" s="45"/>
      <c r="G7" s="45"/>
      <c r="H7" s="45"/>
      <c r="I7" s="45"/>
      <c r="J7" s="50" t="s">
        <v>142</v>
      </c>
      <c r="K7" s="47"/>
      <c r="L7" s="46"/>
      <c r="M7" s="46"/>
      <c r="N7" s="46"/>
      <c r="O7" s="44"/>
      <c r="P7" s="46"/>
      <c r="Q7" s="46"/>
      <c r="R7" s="46"/>
      <c r="S7" s="46"/>
      <c r="T7" s="46"/>
      <c r="U7" s="46"/>
      <c r="V7" s="46"/>
      <c r="W7" s="45"/>
      <c r="X7" s="45"/>
      <c r="Y7" s="46"/>
      <c r="Z7" s="46"/>
      <c r="AA7" s="45"/>
      <c r="AB7" s="45"/>
      <c r="AC7" s="47"/>
      <c r="AD7" s="48"/>
      <c r="AE7" s="48"/>
      <c r="AF7" s="48"/>
      <c r="AG7" s="410" t="s">
        <v>2</v>
      </c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27"/>
    </row>
    <row r="8" spans="2:44" s="43" customFormat="1" ht="18" customHeight="1">
      <c r="B8" s="410" t="s">
        <v>285</v>
      </c>
      <c r="C8" s="411"/>
      <c r="D8" s="412"/>
      <c r="E8" s="53" t="s">
        <v>3</v>
      </c>
      <c r="F8" s="45"/>
      <c r="G8" s="45"/>
      <c r="H8" s="45"/>
      <c r="I8" s="45"/>
      <c r="J8" s="54" t="s">
        <v>143</v>
      </c>
      <c r="K8" s="47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5"/>
      <c r="X8" s="45"/>
      <c r="Y8" s="46"/>
      <c r="Z8" s="46"/>
      <c r="AA8" s="45"/>
      <c r="AB8" s="45"/>
      <c r="AC8" s="47"/>
      <c r="AD8" s="45"/>
      <c r="AE8" s="45"/>
      <c r="AF8" s="45"/>
      <c r="AG8" s="428" t="s">
        <v>4</v>
      </c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30"/>
    </row>
    <row r="9" spans="2:44" s="43" customFormat="1" ht="18" customHeight="1">
      <c r="B9" s="428"/>
      <c r="C9" s="429"/>
      <c r="D9" s="431"/>
      <c r="E9" s="53"/>
      <c r="F9" s="45"/>
      <c r="G9" s="45"/>
      <c r="H9" s="45"/>
      <c r="I9" s="45"/>
      <c r="J9" s="54" t="s">
        <v>144</v>
      </c>
      <c r="K9" s="47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5"/>
      <c r="X9" s="45"/>
      <c r="Y9" s="46"/>
      <c r="Z9" s="46"/>
      <c r="AA9" s="45"/>
      <c r="AB9" s="45"/>
      <c r="AC9" s="47"/>
      <c r="AD9" s="45"/>
      <c r="AE9" s="45"/>
      <c r="AF9" s="45"/>
      <c r="AG9" s="51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52"/>
    </row>
    <row r="10" spans="2:44" s="43" customFormat="1" ht="18" customHeight="1" thickBot="1">
      <c r="B10" s="519"/>
      <c r="C10" s="520"/>
      <c r="D10" s="521"/>
      <c r="E10" s="56"/>
      <c r="F10" s="57"/>
      <c r="G10" s="57"/>
      <c r="H10" s="57"/>
      <c r="I10" s="57"/>
      <c r="J10" s="57"/>
      <c r="K10" s="5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X10" s="59"/>
      <c r="Y10" s="58"/>
      <c r="Z10" s="58"/>
      <c r="AA10" s="59"/>
      <c r="AB10" s="59"/>
      <c r="AC10" s="57"/>
      <c r="AD10" s="55"/>
      <c r="AE10" s="55"/>
      <c r="AF10" s="55"/>
      <c r="AG10" s="522" t="s">
        <v>94</v>
      </c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4"/>
    </row>
    <row r="11" spans="2:44" s="43" customFormat="1" ht="9.75" customHeight="1" thickBot="1">
      <c r="B11" s="60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2"/>
      <c r="AR11" s="63"/>
    </row>
    <row r="12" spans="2:44" s="43" customFormat="1" ht="18" customHeight="1" thickBot="1">
      <c r="B12" s="560" t="s">
        <v>5</v>
      </c>
      <c r="C12" s="563" t="s">
        <v>6</v>
      </c>
      <c r="D12" s="564"/>
      <c r="E12" s="511" t="s">
        <v>7</v>
      </c>
      <c r="F12" s="506"/>
      <c r="G12" s="512"/>
      <c r="H12" s="420" t="s">
        <v>8</v>
      </c>
      <c r="I12" s="421"/>
      <c r="J12" s="421"/>
      <c r="K12" s="421"/>
      <c r="L12" s="421"/>
      <c r="M12" s="420" t="s">
        <v>9</v>
      </c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2"/>
    </row>
    <row r="13" spans="2:44" s="43" customFormat="1" ht="18" customHeight="1">
      <c r="B13" s="561"/>
      <c r="C13" s="565"/>
      <c r="D13" s="566"/>
      <c r="E13" s="513"/>
      <c r="F13" s="508"/>
      <c r="G13" s="514"/>
      <c r="H13" s="559" t="s">
        <v>10</v>
      </c>
      <c r="I13" s="470" t="s">
        <v>11</v>
      </c>
      <c r="J13" s="470"/>
      <c r="K13" s="470"/>
      <c r="L13" s="462"/>
      <c r="M13" s="432" t="s">
        <v>180</v>
      </c>
      <c r="N13" s="433"/>
      <c r="O13" s="433"/>
      <c r="P13" s="434"/>
      <c r="Q13" s="432" t="s">
        <v>181</v>
      </c>
      <c r="R13" s="433"/>
      <c r="S13" s="433"/>
      <c r="T13" s="434"/>
      <c r="U13" s="432" t="s">
        <v>182</v>
      </c>
      <c r="V13" s="433"/>
      <c r="W13" s="433"/>
      <c r="X13" s="434"/>
      <c r="Y13" s="420" t="s">
        <v>183</v>
      </c>
      <c r="Z13" s="421"/>
      <c r="AA13" s="421"/>
      <c r="AB13" s="422"/>
      <c r="AC13" s="420" t="s">
        <v>184</v>
      </c>
      <c r="AD13" s="421"/>
      <c r="AE13" s="421"/>
      <c r="AF13" s="422"/>
      <c r="AG13" s="420" t="s">
        <v>185</v>
      </c>
      <c r="AH13" s="421"/>
      <c r="AI13" s="421"/>
      <c r="AJ13" s="422"/>
      <c r="AK13" s="420" t="s">
        <v>186</v>
      </c>
      <c r="AL13" s="421"/>
      <c r="AM13" s="421"/>
      <c r="AN13" s="422"/>
      <c r="AO13" s="432" t="s">
        <v>187</v>
      </c>
      <c r="AP13" s="433"/>
      <c r="AQ13" s="433"/>
      <c r="AR13" s="434"/>
    </row>
    <row r="14" spans="2:44" s="43" customFormat="1" ht="18" customHeight="1">
      <c r="B14" s="561"/>
      <c r="C14" s="565"/>
      <c r="D14" s="566"/>
      <c r="E14" s="486" t="s">
        <v>13</v>
      </c>
      <c r="F14" s="498" t="s">
        <v>14</v>
      </c>
      <c r="G14" s="408" t="s">
        <v>65</v>
      </c>
      <c r="H14" s="480"/>
      <c r="I14" s="470" t="s">
        <v>15</v>
      </c>
      <c r="J14" s="470" t="s">
        <v>16</v>
      </c>
      <c r="K14" s="470" t="s">
        <v>17</v>
      </c>
      <c r="L14" s="462" t="s">
        <v>58</v>
      </c>
      <c r="M14" s="516" t="s">
        <v>265</v>
      </c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8"/>
    </row>
    <row r="15" spans="2:44" s="43" customFormat="1" ht="18" customHeight="1">
      <c r="B15" s="561"/>
      <c r="C15" s="565"/>
      <c r="D15" s="566"/>
      <c r="E15" s="486"/>
      <c r="F15" s="499"/>
      <c r="G15" s="472"/>
      <c r="H15" s="480"/>
      <c r="I15" s="470"/>
      <c r="J15" s="470"/>
      <c r="K15" s="470"/>
      <c r="L15" s="462"/>
      <c r="M15" s="423" t="s">
        <v>15</v>
      </c>
      <c r="N15" s="425" t="s">
        <v>16</v>
      </c>
      <c r="O15" s="406" t="s">
        <v>18</v>
      </c>
      <c r="P15" s="408" t="s">
        <v>63</v>
      </c>
      <c r="Q15" s="423" t="s">
        <v>15</v>
      </c>
      <c r="R15" s="425" t="s">
        <v>16</v>
      </c>
      <c r="S15" s="406" t="s">
        <v>18</v>
      </c>
      <c r="T15" s="408" t="s">
        <v>63</v>
      </c>
      <c r="U15" s="423" t="s">
        <v>15</v>
      </c>
      <c r="V15" s="425" t="s">
        <v>16</v>
      </c>
      <c r="W15" s="406" t="s">
        <v>18</v>
      </c>
      <c r="X15" s="408" t="s">
        <v>63</v>
      </c>
      <c r="Y15" s="423" t="s">
        <v>15</v>
      </c>
      <c r="Z15" s="425" t="s">
        <v>16</v>
      </c>
      <c r="AA15" s="406" t="s">
        <v>18</v>
      </c>
      <c r="AB15" s="408" t="s">
        <v>63</v>
      </c>
      <c r="AC15" s="423" t="s">
        <v>15</v>
      </c>
      <c r="AD15" s="425" t="s">
        <v>16</v>
      </c>
      <c r="AE15" s="406" t="s">
        <v>18</v>
      </c>
      <c r="AF15" s="408" t="s">
        <v>63</v>
      </c>
      <c r="AG15" s="423" t="s">
        <v>15</v>
      </c>
      <c r="AH15" s="425" t="s">
        <v>16</v>
      </c>
      <c r="AI15" s="406" t="s">
        <v>18</v>
      </c>
      <c r="AJ15" s="408" t="s">
        <v>63</v>
      </c>
      <c r="AK15" s="423" t="s">
        <v>15</v>
      </c>
      <c r="AL15" s="425" t="s">
        <v>16</v>
      </c>
      <c r="AM15" s="406" t="s">
        <v>18</v>
      </c>
      <c r="AN15" s="408" t="s">
        <v>63</v>
      </c>
      <c r="AO15" s="423" t="s">
        <v>15</v>
      </c>
      <c r="AP15" s="425" t="s">
        <v>16</v>
      </c>
      <c r="AQ15" s="406" t="s">
        <v>18</v>
      </c>
      <c r="AR15" s="408" t="s">
        <v>63</v>
      </c>
    </row>
    <row r="16" spans="2:44" s="43" customFormat="1" ht="18" customHeight="1" thickBot="1">
      <c r="B16" s="562"/>
      <c r="C16" s="567"/>
      <c r="D16" s="568"/>
      <c r="E16" s="487"/>
      <c r="F16" s="500"/>
      <c r="G16" s="409"/>
      <c r="H16" s="481"/>
      <c r="I16" s="471"/>
      <c r="J16" s="471"/>
      <c r="K16" s="471"/>
      <c r="L16" s="463"/>
      <c r="M16" s="424"/>
      <c r="N16" s="426"/>
      <c r="O16" s="407"/>
      <c r="P16" s="409"/>
      <c r="Q16" s="424"/>
      <c r="R16" s="426"/>
      <c r="S16" s="407"/>
      <c r="T16" s="409"/>
      <c r="U16" s="424"/>
      <c r="V16" s="426"/>
      <c r="W16" s="407"/>
      <c r="X16" s="409"/>
      <c r="Y16" s="424"/>
      <c r="Z16" s="426"/>
      <c r="AA16" s="407"/>
      <c r="AB16" s="409"/>
      <c r="AC16" s="424"/>
      <c r="AD16" s="426"/>
      <c r="AE16" s="407"/>
      <c r="AF16" s="409"/>
      <c r="AG16" s="424"/>
      <c r="AH16" s="426"/>
      <c r="AI16" s="407"/>
      <c r="AJ16" s="409"/>
      <c r="AK16" s="424"/>
      <c r="AL16" s="426"/>
      <c r="AM16" s="407"/>
      <c r="AN16" s="409"/>
      <c r="AO16" s="424"/>
      <c r="AP16" s="426"/>
      <c r="AQ16" s="407"/>
      <c r="AR16" s="409"/>
    </row>
    <row r="17" spans="2:44" s="68" customFormat="1" ht="18" customHeight="1" thickBot="1">
      <c r="B17" s="65" t="s">
        <v>19</v>
      </c>
      <c r="C17" s="495" t="s">
        <v>288</v>
      </c>
      <c r="D17" s="495"/>
      <c r="E17" s="547"/>
      <c r="F17" s="547"/>
      <c r="G17" s="66"/>
      <c r="H17" s="67"/>
      <c r="I17" s="547"/>
      <c r="J17" s="547"/>
      <c r="K17" s="547"/>
      <c r="L17" s="547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  <c r="AD17" s="548"/>
      <c r="AE17" s="548"/>
      <c r="AF17" s="548"/>
      <c r="AG17" s="548"/>
      <c r="AH17" s="548"/>
      <c r="AI17" s="548"/>
      <c r="AJ17" s="548"/>
      <c r="AK17" s="548"/>
      <c r="AL17" s="548"/>
      <c r="AM17" s="548"/>
      <c r="AN17" s="548"/>
      <c r="AO17" s="548"/>
      <c r="AP17" s="548"/>
      <c r="AQ17" s="548"/>
      <c r="AR17" s="549"/>
    </row>
    <row r="18" spans="2:44" s="43" customFormat="1" ht="18" customHeight="1">
      <c r="B18" s="69" t="s">
        <v>20</v>
      </c>
      <c r="C18" s="70" t="s">
        <v>286</v>
      </c>
      <c r="D18" s="71"/>
      <c r="E18" s="72">
        <v>1</v>
      </c>
      <c r="F18" s="73">
        <v>3</v>
      </c>
      <c r="G18" s="74">
        <f>SumaECTS(M18:AR18)</f>
        <v>10</v>
      </c>
      <c r="H18" s="75">
        <f>SUM(I18:L18)</f>
        <v>120</v>
      </c>
      <c r="I18" s="76">
        <f aca="true" t="shared" si="0" ref="I18:L20">IF(SUM(M18+Q18+U18+Y18+AC18+AG18+AK18+AO18)=0,"",SUM(M18+Q18+U18+Y18+AC18+AG18+AK18+AO18))</f>
      </c>
      <c r="J18" s="76">
        <f t="shared" si="0"/>
      </c>
      <c r="K18" s="76">
        <f t="shared" si="0"/>
        <v>120</v>
      </c>
      <c r="L18" s="77">
        <f t="shared" si="0"/>
      </c>
      <c r="M18" s="78"/>
      <c r="N18" s="79"/>
      <c r="O18" s="79"/>
      <c r="P18" s="80"/>
      <c r="Q18" s="81"/>
      <c r="R18" s="79"/>
      <c r="S18" s="79"/>
      <c r="T18" s="80"/>
      <c r="U18" s="81"/>
      <c r="V18" s="79"/>
      <c r="W18" s="79">
        <v>30</v>
      </c>
      <c r="X18" s="80"/>
      <c r="Y18" s="81"/>
      <c r="Z18" s="79"/>
      <c r="AA18" s="79">
        <v>30</v>
      </c>
      <c r="AB18" s="80"/>
      <c r="AC18" s="81"/>
      <c r="AD18" s="79"/>
      <c r="AE18" s="79">
        <v>30</v>
      </c>
      <c r="AF18" s="80"/>
      <c r="AG18" s="81"/>
      <c r="AH18" s="79"/>
      <c r="AI18" s="82">
        <v>30</v>
      </c>
      <c r="AJ18" s="80"/>
      <c r="AK18" s="83"/>
      <c r="AL18" s="84"/>
      <c r="AM18" s="84"/>
      <c r="AN18" s="85"/>
      <c r="AO18" s="83"/>
      <c r="AP18" s="84"/>
      <c r="AQ18" s="84"/>
      <c r="AR18" s="85"/>
    </row>
    <row r="19" spans="2:44" s="43" customFormat="1" ht="18" customHeight="1">
      <c r="B19" s="69" t="s">
        <v>21</v>
      </c>
      <c r="C19" s="438" t="s">
        <v>287</v>
      </c>
      <c r="D19" s="439"/>
      <c r="E19" s="72"/>
      <c r="F19" s="73">
        <v>1</v>
      </c>
      <c r="G19" s="87">
        <f>SumaECTS(M19:AR19)</f>
        <v>4</v>
      </c>
      <c r="H19" s="75">
        <f>SUM(I19:L19)</f>
        <v>60</v>
      </c>
      <c r="I19" s="76">
        <f t="shared" si="0"/>
        <v>30</v>
      </c>
      <c r="J19" s="76">
        <f t="shared" si="0"/>
        <v>30</v>
      </c>
      <c r="K19" s="76">
        <f t="shared" si="0"/>
      </c>
      <c r="L19" s="77">
        <f t="shared" si="0"/>
      </c>
      <c r="M19" s="78"/>
      <c r="N19" s="84"/>
      <c r="O19" s="84"/>
      <c r="P19" s="85"/>
      <c r="Q19" s="83"/>
      <c r="R19" s="84"/>
      <c r="S19" s="84"/>
      <c r="T19" s="85"/>
      <c r="U19" s="83"/>
      <c r="V19" s="84"/>
      <c r="W19" s="84"/>
      <c r="X19" s="85"/>
      <c r="Y19" s="83"/>
      <c r="Z19" s="84"/>
      <c r="AA19" s="84"/>
      <c r="AB19" s="85"/>
      <c r="AC19" s="83"/>
      <c r="AD19" s="84"/>
      <c r="AE19" s="84"/>
      <c r="AF19" s="85"/>
      <c r="AG19" s="83">
        <v>30</v>
      </c>
      <c r="AH19" s="84">
        <v>30</v>
      </c>
      <c r="AI19" s="84"/>
      <c r="AJ19" s="85"/>
      <c r="AK19" s="83"/>
      <c r="AL19" s="84"/>
      <c r="AM19" s="84"/>
      <c r="AN19" s="85"/>
      <c r="AO19" s="83"/>
      <c r="AP19" s="84"/>
      <c r="AQ19" s="84"/>
      <c r="AR19" s="85"/>
    </row>
    <row r="20" spans="2:44" s="43" customFormat="1" ht="18" customHeight="1">
      <c r="B20" s="69" t="s">
        <v>22</v>
      </c>
      <c r="C20" s="86" t="s">
        <v>124</v>
      </c>
      <c r="D20" s="88"/>
      <c r="E20" s="72"/>
      <c r="F20" s="73">
        <v>2</v>
      </c>
      <c r="G20" s="87">
        <f>SumaECTS(M20:AR20)</f>
        <v>4</v>
      </c>
      <c r="H20" s="75">
        <f>SUM(I20:L20)</f>
        <v>30</v>
      </c>
      <c r="I20" s="76">
        <f t="shared" si="0"/>
        <v>15</v>
      </c>
      <c r="J20" s="76">
        <f t="shared" si="0"/>
      </c>
      <c r="K20" s="76">
        <f t="shared" si="0"/>
        <v>15</v>
      </c>
      <c r="L20" s="77">
        <f t="shared" si="0"/>
      </c>
      <c r="M20" s="78"/>
      <c r="N20" s="84"/>
      <c r="O20" s="84"/>
      <c r="P20" s="85"/>
      <c r="Q20" s="83"/>
      <c r="R20" s="84"/>
      <c r="S20" s="84"/>
      <c r="T20" s="85"/>
      <c r="U20" s="83">
        <v>15</v>
      </c>
      <c r="V20" s="84"/>
      <c r="W20" s="84">
        <v>15</v>
      </c>
      <c r="X20" s="85"/>
      <c r="Y20" s="89"/>
      <c r="Z20" s="84"/>
      <c r="AA20" s="84"/>
      <c r="AB20" s="85"/>
      <c r="AC20" s="83"/>
      <c r="AD20" s="84"/>
      <c r="AE20" s="84"/>
      <c r="AF20" s="85"/>
      <c r="AG20" s="83"/>
      <c r="AH20" s="84"/>
      <c r="AI20" s="84"/>
      <c r="AJ20" s="85"/>
      <c r="AK20" s="83"/>
      <c r="AL20" s="84"/>
      <c r="AM20" s="84"/>
      <c r="AN20" s="85"/>
      <c r="AO20" s="83"/>
      <c r="AP20" s="84"/>
      <c r="AQ20" s="84"/>
      <c r="AR20" s="85"/>
    </row>
    <row r="21" spans="2:44" s="43" customFormat="1" ht="18" customHeight="1" thickBot="1">
      <c r="B21" s="69"/>
      <c r="C21" s="96"/>
      <c r="D21" s="97"/>
      <c r="E21" s="98"/>
      <c r="F21" s="99"/>
      <c r="G21" s="100"/>
      <c r="H21" s="101"/>
      <c r="I21" s="102"/>
      <c r="J21" s="102"/>
      <c r="K21" s="102"/>
      <c r="L21" s="103"/>
      <c r="M21" s="101"/>
      <c r="N21" s="99"/>
      <c r="O21" s="99"/>
      <c r="P21" s="104"/>
      <c r="Q21" s="101"/>
      <c r="R21" s="99"/>
      <c r="S21" s="99"/>
      <c r="T21" s="100"/>
      <c r="U21" s="105"/>
      <c r="V21" s="102"/>
      <c r="W21" s="102"/>
      <c r="X21" s="106"/>
      <c r="Y21" s="105"/>
      <c r="Z21" s="102"/>
      <c r="AA21" s="102"/>
      <c r="AB21" s="106"/>
      <c r="AC21" s="107"/>
      <c r="AD21" s="99"/>
      <c r="AE21" s="99"/>
      <c r="AF21" s="100"/>
      <c r="AG21" s="108"/>
      <c r="AH21" s="102"/>
      <c r="AI21" s="102"/>
      <c r="AJ21" s="106"/>
      <c r="AK21" s="108"/>
      <c r="AL21" s="99"/>
      <c r="AM21" s="99"/>
      <c r="AN21" s="100"/>
      <c r="AO21" s="107"/>
      <c r="AP21" s="99"/>
      <c r="AQ21" s="99"/>
      <c r="AR21" s="100"/>
    </row>
    <row r="22" spans="2:44" s="43" customFormat="1" ht="18" customHeight="1" thickTop="1">
      <c r="B22" s="109"/>
      <c r="C22" s="473" t="s">
        <v>25</v>
      </c>
      <c r="D22" s="474"/>
      <c r="E22" s="493">
        <f>SUM(E18:E21)</f>
        <v>1</v>
      </c>
      <c r="F22" s="477">
        <f>SUM(F18:F21)</f>
        <v>6</v>
      </c>
      <c r="G22" s="467">
        <f>SUM(G18:G21)</f>
        <v>18</v>
      </c>
      <c r="H22" s="475">
        <f>SUM(H18:H21)</f>
        <v>210</v>
      </c>
      <c r="I22" s="477">
        <f>SUM(I18:I21)</f>
        <v>45</v>
      </c>
      <c r="J22" s="477">
        <f>SUM(J18:J21)</f>
        <v>30</v>
      </c>
      <c r="K22" s="477">
        <f>SUM(K18:K21)</f>
        <v>135</v>
      </c>
      <c r="L22" s="467">
        <f>SUM(L18:L21)</f>
        <v>0</v>
      </c>
      <c r="M22" s="110">
        <f>SUM(M18:M21)</f>
        <v>0</v>
      </c>
      <c r="N22" s="111">
        <f>SUM(N18:N21)</f>
        <v>0</v>
      </c>
      <c r="O22" s="111">
        <f>SUM(O18:O21)</f>
        <v>0</v>
      </c>
      <c r="P22" s="112">
        <f>SUM(P18:P21)</f>
        <v>0</v>
      </c>
      <c r="Q22" s="110">
        <f>SUM(Q18:Q21)</f>
        <v>0</v>
      </c>
      <c r="R22" s="111">
        <f>SUM(R18:R21)</f>
        <v>0</v>
      </c>
      <c r="S22" s="111">
        <f>SUM(S18:S21)</f>
        <v>0</v>
      </c>
      <c r="T22" s="113">
        <f>SUM(T18:T21)</f>
        <v>0</v>
      </c>
      <c r="U22" s="110">
        <f>SUM(U18:U21)</f>
        <v>15</v>
      </c>
      <c r="V22" s="111">
        <f>SUM(V18:V21)</f>
        <v>0</v>
      </c>
      <c r="W22" s="111">
        <f>SUM(W18:W21)</f>
        <v>45</v>
      </c>
      <c r="X22" s="113">
        <f>SUM(X18:X21)</f>
        <v>0</v>
      </c>
      <c r="Y22" s="110">
        <f>SUM(Y18:Y21)</f>
        <v>0</v>
      </c>
      <c r="Z22" s="111">
        <f>SUM(Z18:Z21)</f>
        <v>0</v>
      </c>
      <c r="AA22" s="111">
        <f>SUM(AA18:AA21)</f>
        <v>30</v>
      </c>
      <c r="AB22" s="113">
        <f>SUM(AB18:AB21)</f>
        <v>0</v>
      </c>
      <c r="AC22" s="114">
        <f>SUM(AC18:AC21)</f>
        <v>0</v>
      </c>
      <c r="AD22" s="111">
        <f>SUM(AD18:AD21)</f>
        <v>0</v>
      </c>
      <c r="AE22" s="111">
        <f>SUM(AE18:AE21)</f>
        <v>30</v>
      </c>
      <c r="AF22" s="113">
        <f>SUM(AF18:AF21)</f>
        <v>0</v>
      </c>
      <c r="AG22" s="114">
        <f>SUM(AG18:AG21)</f>
        <v>30</v>
      </c>
      <c r="AH22" s="111">
        <f>SUM(AH18:AH21)</f>
        <v>30</v>
      </c>
      <c r="AI22" s="111">
        <f>SUM(AI18:AI21)</f>
        <v>30</v>
      </c>
      <c r="AJ22" s="113">
        <f>SUM(AJ18:AJ21)</f>
        <v>0</v>
      </c>
      <c r="AK22" s="110">
        <f>SUM(AK18:AK21)</f>
        <v>0</v>
      </c>
      <c r="AL22" s="111">
        <f>SUM(AL18:AL21)</f>
        <v>0</v>
      </c>
      <c r="AM22" s="111">
        <f>SUM(AM18:AM21)</f>
        <v>0</v>
      </c>
      <c r="AN22" s="113">
        <f>SUM(AN18:AN21)</f>
        <v>0</v>
      </c>
      <c r="AO22" s="114">
        <f>SUM(AO18:AO21)</f>
        <v>0</v>
      </c>
      <c r="AP22" s="111">
        <f>SUM(AP18:AP21)</f>
        <v>0</v>
      </c>
      <c r="AQ22" s="111">
        <f>SUM(AQ18:AQ21)</f>
        <v>0</v>
      </c>
      <c r="AR22" s="113">
        <f>SUM(AR18:AR21)</f>
        <v>0</v>
      </c>
    </row>
    <row r="23" spans="2:46" s="43" customFormat="1" ht="18" customHeight="1" thickBot="1">
      <c r="B23" s="115"/>
      <c r="C23" s="648"/>
      <c r="D23" s="649"/>
      <c r="E23" s="494"/>
      <c r="F23" s="479"/>
      <c r="G23" s="469"/>
      <c r="H23" s="569"/>
      <c r="I23" s="479"/>
      <c r="J23" s="479"/>
      <c r="K23" s="479"/>
      <c r="L23" s="469"/>
      <c r="M23" s="464">
        <f>SUM(M22:P22)</f>
        <v>0</v>
      </c>
      <c r="N23" s="465"/>
      <c r="O23" s="465"/>
      <c r="P23" s="466"/>
      <c r="Q23" s="464">
        <f>SUM(Q22:T22)</f>
        <v>0</v>
      </c>
      <c r="R23" s="465"/>
      <c r="S23" s="465"/>
      <c r="T23" s="466"/>
      <c r="U23" s="464">
        <f>SUM(U22:X22)</f>
        <v>60</v>
      </c>
      <c r="V23" s="465"/>
      <c r="W23" s="465"/>
      <c r="X23" s="466"/>
      <c r="Y23" s="464">
        <f>SUM(Y22:AB22)</f>
        <v>30</v>
      </c>
      <c r="Z23" s="465"/>
      <c r="AA23" s="465"/>
      <c r="AB23" s="466"/>
      <c r="AC23" s="464">
        <f>SUM(AC22:AF22)</f>
        <v>30</v>
      </c>
      <c r="AD23" s="465"/>
      <c r="AE23" s="465"/>
      <c r="AF23" s="466"/>
      <c r="AG23" s="464">
        <f>SUM(AG22:AJ22)</f>
        <v>90</v>
      </c>
      <c r="AH23" s="465"/>
      <c r="AI23" s="465"/>
      <c r="AJ23" s="466"/>
      <c r="AK23" s="464">
        <f>SUM(AK22:AN22)</f>
        <v>0</v>
      </c>
      <c r="AL23" s="465"/>
      <c r="AM23" s="465"/>
      <c r="AN23" s="466"/>
      <c r="AO23" s="464">
        <f>SUM(AO22:AR22)</f>
        <v>0</v>
      </c>
      <c r="AP23" s="465"/>
      <c r="AQ23" s="465"/>
      <c r="AR23" s="466"/>
      <c r="AT23" s="43">
        <f>SUM(M23:AR23)</f>
        <v>210</v>
      </c>
    </row>
    <row r="24" spans="2:44" s="43" customFormat="1" ht="18" customHeight="1">
      <c r="B24" s="482" t="s">
        <v>26</v>
      </c>
      <c r="C24" s="483"/>
      <c r="D24" s="484"/>
      <c r="E24" s="485" t="s">
        <v>13</v>
      </c>
      <c r="F24" s="488" t="s">
        <v>14</v>
      </c>
      <c r="G24" s="408" t="s">
        <v>65</v>
      </c>
      <c r="H24" s="501" t="s">
        <v>10</v>
      </c>
      <c r="I24" s="470" t="s">
        <v>15</v>
      </c>
      <c r="J24" s="470" t="s">
        <v>16</v>
      </c>
      <c r="K24" s="470" t="s">
        <v>17</v>
      </c>
      <c r="L24" s="462" t="s">
        <v>58</v>
      </c>
      <c r="M24" s="432" t="s">
        <v>180</v>
      </c>
      <c r="N24" s="433"/>
      <c r="O24" s="433"/>
      <c r="P24" s="434"/>
      <c r="Q24" s="432" t="s">
        <v>181</v>
      </c>
      <c r="R24" s="433"/>
      <c r="S24" s="433"/>
      <c r="T24" s="434"/>
      <c r="U24" s="432" t="s">
        <v>182</v>
      </c>
      <c r="V24" s="433"/>
      <c r="W24" s="433"/>
      <c r="X24" s="434"/>
      <c r="Y24" s="420" t="s">
        <v>183</v>
      </c>
      <c r="Z24" s="421"/>
      <c r="AA24" s="421"/>
      <c r="AB24" s="422"/>
      <c r="AC24" s="420" t="s">
        <v>184</v>
      </c>
      <c r="AD24" s="421"/>
      <c r="AE24" s="421"/>
      <c r="AF24" s="422"/>
      <c r="AG24" s="420" t="s">
        <v>185</v>
      </c>
      <c r="AH24" s="421"/>
      <c r="AI24" s="421"/>
      <c r="AJ24" s="422"/>
      <c r="AK24" s="420" t="s">
        <v>186</v>
      </c>
      <c r="AL24" s="421"/>
      <c r="AM24" s="421"/>
      <c r="AN24" s="422"/>
      <c r="AO24" s="432" t="s">
        <v>187</v>
      </c>
      <c r="AP24" s="433"/>
      <c r="AQ24" s="433"/>
      <c r="AR24" s="434"/>
    </row>
    <row r="25" spans="2:44" s="43" customFormat="1" ht="18" customHeight="1">
      <c r="B25" s="482"/>
      <c r="C25" s="483"/>
      <c r="D25" s="484"/>
      <c r="E25" s="486"/>
      <c r="F25" s="488"/>
      <c r="G25" s="472"/>
      <c r="H25" s="501"/>
      <c r="I25" s="470"/>
      <c r="J25" s="470"/>
      <c r="K25" s="470"/>
      <c r="L25" s="462"/>
      <c r="M25" s="423" t="s">
        <v>15</v>
      </c>
      <c r="N25" s="425" t="s">
        <v>16</v>
      </c>
      <c r="O25" s="406" t="s">
        <v>18</v>
      </c>
      <c r="P25" s="408" t="s">
        <v>63</v>
      </c>
      <c r="Q25" s="423" t="s">
        <v>15</v>
      </c>
      <c r="R25" s="425" t="s">
        <v>16</v>
      </c>
      <c r="S25" s="406" t="s">
        <v>18</v>
      </c>
      <c r="T25" s="408" t="s">
        <v>63</v>
      </c>
      <c r="U25" s="423" t="s">
        <v>15</v>
      </c>
      <c r="V25" s="425" t="s">
        <v>16</v>
      </c>
      <c r="W25" s="406" t="s">
        <v>18</v>
      </c>
      <c r="X25" s="408" t="s">
        <v>63</v>
      </c>
      <c r="Y25" s="423" t="s">
        <v>15</v>
      </c>
      <c r="Z25" s="425" t="s">
        <v>16</v>
      </c>
      <c r="AA25" s="406" t="s">
        <v>18</v>
      </c>
      <c r="AB25" s="408" t="s">
        <v>63</v>
      </c>
      <c r="AC25" s="423" t="s">
        <v>15</v>
      </c>
      <c r="AD25" s="425" t="s">
        <v>16</v>
      </c>
      <c r="AE25" s="406" t="s">
        <v>18</v>
      </c>
      <c r="AF25" s="408" t="s">
        <v>63</v>
      </c>
      <c r="AG25" s="423" t="s">
        <v>15</v>
      </c>
      <c r="AH25" s="425" t="s">
        <v>16</v>
      </c>
      <c r="AI25" s="406" t="s">
        <v>18</v>
      </c>
      <c r="AJ25" s="408" t="s">
        <v>63</v>
      </c>
      <c r="AK25" s="423" t="s">
        <v>15</v>
      </c>
      <c r="AL25" s="425" t="s">
        <v>16</v>
      </c>
      <c r="AM25" s="406" t="s">
        <v>18</v>
      </c>
      <c r="AN25" s="408" t="s">
        <v>63</v>
      </c>
      <c r="AO25" s="423" t="s">
        <v>15</v>
      </c>
      <c r="AP25" s="425" t="s">
        <v>16</v>
      </c>
      <c r="AQ25" s="406" t="s">
        <v>18</v>
      </c>
      <c r="AR25" s="408" t="s">
        <v>63</v>
      </c>
    </row>
    <row r="26" spans="2:44" s="43" customFormat="1" ht="18" customHeight="1" thickBot="1">
      <c r="B26" s="482"/>
      <c r="C26" s="483"/>
      <c r="D26" s="484"/>
      <c r="E26" s="487"/>
      <c r="F26" s="407"/>
      <c r="G26" s="409"/>
      <c r="H26" s="424"/>
      <c r="I26" s="471"/>
      <c r="J26" s="471"/>
      <c r="K26" s="471"/>
      <c r="L26" s="463"/>
      <c r="M26" s="424"/>
      <c r="N26" s="426"/>
      <c r="O26" s="407"/>
      <c r="P26" s="409"/>
      <c r="Q26" s="424"/>
      <c r="R26" s="426"/>
      <c r="S26" s="407"/>
      <c r="T26" s="409"/>
      <c r="U26" s="424"/>
      <c r="V26" s="426"/>
      <c r="W26" s="407"/>
      <c r="X26" s="409"/>
      <c r="Y26" s="424"/>
      <c r="Z26" s="426"/>
      <c r="AA26" s="407"/>
      <c r="AB26" s="409"/>
      <c r="AC26" s="424"/>
      <c r="AD26" s="426"/>
      <c r="AE26" s="407"/>
      <c r="AF26" s="409"/>
      <c r="AG26" s="424"/>
      <c r="AH26" s="426"/>
      <c r="AI26" s="407"/>
      <c r="AJ26" s="409"/>
      <c r="AK26" s="424"/>
      <c r="AL26" s="426"/>
      <c r="AM26" s="407"/>
      <c r="AN26" s="409"/>
      <c r="AO26" s="424"/>
      <c r="AP26" s="426"/>
      <c r="AQ26" s="407"/>
      <c r="AR26" s="409"/>
    </row>
    <row r="27" spans="2:46" s="43" customFormat="1" ht="18" customHeight="1">
      <c r="B27" s="482"/>
      <c r="C27" s="483"/>
      <c r="D27" s="484"/>
      <c r="E27" s="556">
        <f aca="true" t="shared" si="1" ref="E27:AR27">SUM(E22)</f>
        <v>1</v>
      </c>
      <c r="F27" s="557">
        <f t="shared" si="1"/>
        <v>6</v>
      </c>
      <c r="G27" s="541">
        <f t="shared" si="1"/>
        <v>18</v>
      </c>
      <c r="H27" s="558">
        <f t="shared" si="1"/>
        <v>210</v>
      </c>
      <c r="I27" s="557">
        <f t="shared" si="1"/>
        <v>45</v>
      </c>
      <c r="J27" s="557">
        <f t="shared" si="1"/>
        <v>30</v>
      </c>
      <c r="K27" s="557">
        <f t="shared" si="1"/>
        <v>135</v>
      </c>
      <c r="L27" s="557">
        <f t="shared" si="1"/>
        <v>0</v>
      </c>
      <c r="M27" s="116">
        <f t="shared" si="1"/>
        <v>0</v>
      </c>
      <c r="N27" s="117">
        <f t="shared" si="1"/>
        <v>0</v>
      </c>
      <c r="O27" s="117">
        <f t="shared" si="1"/>
        <v>0</v>
      </c>
      <c r="P27" s="118">
        <f t="shared" si="1"/>
        <v>0</v>
      </c>
      <c r="Q27" s="116">
        <f t="shared" si="1"/>
        <v>0</v>
      </c>
      <c r="R27" s="117">
        <f t="shared" si="1"/>
        <v>0</v>
      </c>
      <c r="S27" s="117">
        <f t="shared" si="1"/>
        <v>0</v>
      </c>
      <c r="T27" s="119">
        <f t="shared" si="1"/>
        <v>0</v>
      </c>
      <c r="U27" s="120">
        <f t="shared" si="1"/>
        <v>15</v>
      </c>
      <c r="V27" s="117">
        <f t="shared" si="1"/>
        <v>0</v>
      </c>
      <c r="W27" s="117">
        <f t="shared" si="1"/>
        <v>45</v>
      </c>
      <c r="X27" s="119">
        <f t="shared" si="1"/>
        <v>0</v>
      </c>
      <c r="Y27" s="116">
        <f>SUM(Y22)</f>
        <v>0</v>
      </c>
      <c r="Z27" s="117">
        <f>SUM(Z22)</f>
        <v>0</v>
      </c>
      <c r="AA27" s="117">
        <f>SUM(AA22)</f>
        <v>30</v>
      </c>
      <c r="AB27" s="118">
        <f>SUM(AB22)</f>
        <v>0</v>
      </c>
      <c r="AC27" s="116">
        <f t="shared" si="1"/>
        <v>0</v>
      </c>
      <c r="AD27" s="117">
        <f t="shared" si="1"/>
        <v>0</v>
      </c>
      <c r="AE27" s="117">
        <f t="shared" si="1"/>
        <v>30</v>
      </c>
      <c r="AF27" s="119">
        <f t="shared" si="1"/>
        <v>0</v>
      </c>
      <c r="AG27" s="120">
        <f t="shared" si="1"/>
        <v>30</v>
      </c>
      <c r="AH27" s="117">
        <f t="shared" si="1"/>
        <v>30</v>
      </c>
      <c r="AI27" s="117">
        <f t="shared" si="1"/>
        <v>30</v>
      </c>
      <c r="AJ27" s="118">
        <f t="shared" si="1"/>
        <v>0</v>
      </c>
      <c r="AK27" s="116">
        <f t="shared" si="1"/>
        <v>0</v>
      </c>
      <c r="AL27" s="117">
        <f t="shared" si="1"/>
        <v>0</v>
      </c>
      <c r="AM27" s="117">
        <f t="shared" si="1"/>
        <v>0</v>
      </c>
      <c r="AN27" s="119">
        <f t="shared" si="1"/>
        <v>0</v>
      </c>
      <c r="AO27" s="120">
        <f t="shared" si="1"/>
        <v>0</v>
      </c>
      <c r="AP27" s="117">
        <f t="shared" si="1"/>
        <v>0</v>
      </c>
      <c r="AQ27" s="117">
        <f t="shared" si="1"/>
        <v>0</v>
      </c>
      <c r="AR27" s="119">
        <f t="shared" si="1"/>
        <v>0</v>
      </c>
      <c r="AT27" s="43" t="s">
        <v>67</v>
      </c>
    </row>
    <row r="28" spans="2:46" s="43" customFormat="1" ht="18" customHeight="1" thickBot="1">
      <c r="B28" s="482"/>
      <c r="C28" s="483"/>
      <c r="D28" s="484"/>
      <c r="E28" s="490"/>
      <c r="F28" s="449"/>
      <c r="G28" s="451"/>
      <c r="H28" s="492"/>
      <c r="I28" s="449"/>
      <c r="J28" s="449"/>
      <c r="K28" s="449"/>
      <c r="L28" s="449"/>
      <c r="M28" s="443">
        <f>SUM(M27:P27)</f>
        <v>0</v>
      </c>
      <c r="N28" s="444"/>
      <c r="O28" s="444"/>
      <c r="P28" s="445"/>
      <c r="Q28" s="443">
        <f>SUM(Q27:T27)</f>
        <v>0</v>
      </c>
      <c r="R28" s="444"/>
      <c r="S28" s="444"/>
      <c r="T28" s="445"/>
      <c r="U28" s="443">
        <f>SUM(U27:X27)</f>
        <v>60</v>
      </c>
      <c r="V28" s="444"/>
      <c r="W28" s="444"/>
      <c r="X28" s="445"/>
      <c r="Y28" s="443">
        <f>SUM(Y27:AB27)</f>
        <v>30</v>
      </c>
      <c r="Z28" s="444"/>
      <c r="AA28" s="444"/>
      <c r="AB28" s="445"/>
      <c r="AC28" s="443">
        <f>SUM(AC27:AF27)</f>
        <v>30</v>
      </c>
      <c r="AD28" s="444"/>
      <c r="AE28" s="444"/>
      <c r="AF28" s="445"/>
      <c r="AG28" s="443">
        <f>SUM(AG27:AJ27)</f>
        <v>90</v>
      </c>
      <c r="AH28" s="444"/>
      <c r="AI28" s="444"/>
      <c r="AJ28" s="445"/>
      <c r="AK28" s="443">
        <f>SUM(AK27:AN27)</f>
        <v>0</v>
      </c>
      <c r="AL28" s="444"/>
      <c r="AM28" s="444"/>
      <c r="AN28" s="445"/>
      <c r="AO28" s="443">
        <f>SUM(AO27:AR27)</f>
        <v>0</v>
      </c>
      <c r="AP28" s="444"/>
      <c r="AQ28" s="444"/>
      <c r="AR28" s="445"/>
      <c r="AT28" s="43">
        <f>SUM(M28:AR28)</f>
        <v>210</v>
      </c>
    </row>
    <row r="29" spans="2:46" s="43" customFormat="1" ht="18" customHeight="1">
      <c r="B29" s="482"/>
      <c r="C29" s="483"/>
      <c r="D29" s="484"/>
      <c r="E29" s="452" t="s">
        <v>27</v>
      </c>
      <c r="F29" s="453"/>
      <c r="G29" s="454"/>
      <c r="H29" s="461" t="s">
        <v>28</v>
      </c>
      <c r="I29" s="421"/>
      <c r="J29" s="421"/>
      <c r="K29" s="421"/>
      <c r="L29" s="422"/>
      <c r="M29" s="417">
        <v>0</v>
      </c>
      <c r="N29" s="418"/>
      <c r="O29" s="418"/>
      <c r="P29" s="419"/>
      <c r="Q29" s="417">
        <v>0</v>
      </c>
      <c r="R29" s="418"/>
      <c r="S29" s="418"/>
      <c r="T29" s="419"/>
      <c r="U29" s="417">
        <v>0</v>
      </c>
      <c r="V29" s="418"/>
      <c r="W29" s="418"/>
      <c r="X29" s="419"/>
      <c r="Y29" s="417">
        <v>0</v>
      </c>
      <c r="Z29" s="418"/>
      <c r="AA29" s="418"/>
      <c r="AB29" s="419"/>
      <c r="AC29" s="417">
        <v>0</v>
      </c>
      <c r="AD29" s="418"/>
      <c r="AE29" s="418"/>
      <c r="AF29" s="419"/>
      <c r="AG29" s="417">
        <v>1</v>
      </c>
      <c r="AH29" s="418"/>
      <c r="AI29" s="418"/>
      <c r="AJ29" s="419"/>
      <c r="AK29" s="417">
        <v>0</v>
      </c>
      <c r="AL29" s="418"/>
      <c r="AM29" s="418"/>
      <c r="AN29" s="419"/>
      <c r="AO29" s="417">
        <v>0</v>
      </c>
      <c r="AP29" s="418"/>
      <c r="AQ29" s="418"/>
      <c r="AR29" s="419"/>
      <c r="AT29" s="43">
        <f>SUM(M29:AR29)</f>
        <v>1</v>
      </c>
    </row>
    <row r="30" spans="2:46" s="43" customFormat="1" ht="18" customHeight="1">
      <c r="B30" s="482"/>
      <c r="C30" s="483"/>
      <c r="D30" s="484"/>
      <c r="E30" s="455"/>
      <c r="F30" s="456"/>
      <c r="G30" s="457"/>
      <c r="H30" s="435" t="s">
        <v>29</v>
      </c>
      <c r="I30" s="436"/>
      <c r="J30" s="436"/>
      <c r="K30" s="436"/>
      <c r="L30" s="437"/>
      <c r="M30" s="537">
        <v>0</v>
      </c>
      <c r="N30" s="538"/>
      <c r="O30" s="538"/>
      <c r="P30" s="539"/>
      <c r="Q30" s="537">
        <v>0</v>
      </c>
      <c r="R30" s="538"/>
      <c r="S30" s="538"/>
      <c r="T30" s="539"/>
      <c r="U30" s="537">
        <v>3</v>
      </c>
      <c r="V30" s="538"/>
      <c r="W30" s="538"/>
      <c r="X30" s="539"/>
      <c r="Y30" s="537">
        <v>1</v>
      </c>
      <c r="Z30" s="538"/>
      <c r="AA30" s="538"/>
      <c r="AB30" s="539"/>
      <c r="AC30" s="537">
        <v>1</v>
      </c>
      <c r="AD30" s="538"/>
      <c r="AE30" s="538"/>
      <c r="AF30" s="539"/>
      <c r="AG30" s="537">
        <v>1</v>
      </c>
      <c r="AH30" s="538"/>
      <c r="AI30" s="538"/>
      <c r="AJ30" s="539"/>
      <c r="AK30" s="537">
        <v>0</v>
      </c>
      <c r="AL30" s="538"/>
      <c r="AM30" s="538"/>
      <c r="AN30" s="539"/>
      <c r="AO30" s="537">
        <v>0</v>
      </c>
      <c r="AP30" s="538"/>
      <c r="AQ30" s="538"/>
      <c r="AR30" s="539"/>
      <c r="AT30" s="43">
        <f>SUM(M30:AR30)</f>
        <v>6</v>
      </c>
    </row>
    <row r="31" spans="2:46" s="43" customFormat="1" ht="18" customHeight="1" thickBot="1">
      <c r="B31" s="482"/>
      <c r="C31" s="483"/>
      <c r="D31" s="484"/>
      <c r="E31" s="458"/>
      <c r="F31" s="459"/>
      <c r="G31" s="460"/>
      <c r="H31" s="435" t="s">
        <v>65</v>
      </c>
      <c r="I31" s="436"/>
      <c r="J31" s="436"/>
      <c r="K31" s="436"/>
      <c r="L31" s="437"/>
      <c r="M31" s="413">
        <f>SumaECTS(M18:P21)</f>
        <v>0</v>
      </c>
      <c r="N31" s="413"/>
      <c r="O31" s="413"/>
      <c r="P31" s="413"/>
      <c r="Q31" s="413">
        <f>SumaECTS(Q18:T21)</f>
        <v>0</v>
      </c>
      <c r="R31" s="413"/>
      <c r="S31" s="413"/>
      <c r="T31" s="413"/>
      <c r="U31" s="413">
        <f>SumaECTS(U18:X21)</f>
        <v>6</v>
      </c>
      <c r="V31" s="413"/>
      <c r="W31" s="413"/>
      <c r="X31" s="413"/>
      <c r="Y31" s="413">
        <f>SumaECTS(Y18:AB21)</f>
        <v>2</v>
      </c>
      <c r="Z31" s="413"/>
      <c r="AA31" s="413"/>
      <c r="AB31" s="413"/>
      <c r="AC31" s="413">
        <f>SumaECTS(AC18:AF21)</f>
        <v>2</v>
      </c>
      <c r="AD31" s="413"/>
      <c r="AE31" s="413"/>
      <c r="AF31" s="413"/>
      <c r="AG31" s="413">
        <f>SumaECTS(AG18:AJ21)</f>
        <v>8</v>
      </c>
      <c r="AH31" s="413"/>
      <c r="AI31" s="413"/>
      <c r="AJ31" s="413"/>
      <c r="AK31" s="413">
        <f>SumaECTS(AK18:AN21)</f>
        <v>0</v>
      </c>
      <c r="AL31" s="413"/>
      <c r="AM31" s="413"/>
      <c r="AN31" s="413"/>
      <c r="AO31" s="413">
        <f>SumaECTS(AO18:AR21)</f>
        <v>0</v>
      </c>
      <c r="AP31" s="413"/>
      <c r="AQ31" s="413"/>
      <c r="AR31" s="413"/>
      <c r="AT31" s="43">
        <f>SUM(M31:AR31)</f>
        <v>18</v>
      </c>
    </row>
    <row r="32" spans="2:44" s="43" customFormat="1" ht="18" customHeight="1"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61"/>
      <c r="W32" s="122"/>
      <c r="X32" s="122"/>
      <c r="Y32" s="122"/>
      <c r="Z32" s="61"/>
      <c r="AA32" s="122"/>
      <c r="AB32" s="122"/>
      <c r="AC32" s="122"/>
      <c r="AD32" s="122"/>
      <c r="AE32" s="61"/>
      <c r="AF32" s="123"/>
      <c r="AG32" s="124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5"/>
    </row>
    <row r="33" spans="2:44" s="43" customFormat="1" ht="18" customHeight="1">
      <c r="B33" s="126" t="s">
        <v>61</v>
      </c>
      <c r="C33" s="127"/>
      <c r="D33" s="127"/>
      <c r="E33" s="127"/>
      <c r="F33" s="127"/>
      <c r="G33" s="127"/>
      <c r="H33" s="127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9"/>
      <c r="AG33" s="651" t="s">
        <v>290</v>
      </c>
      <c r="AH33" s="650"/>
      <c r="AI33" s="650"/>
      <c r="AJ33" s="650"/>
      <c r="AK33" s="650"/>
      <c r="AL33" s="650"/>
      <c r="AM33" s="650"/>
      <c r="AN33" s="650"/>
      <c r="AO33" s="650"/>
      <c r="AP33" s="650"/>
      <c r="AQ33" s="650"/>
      <c r="AR33" s="652"/>
    </row>
    <row r="34" spans="2:44" s="43" customFormat="1" ht="18" customHeight="1">
      <c r="B34" s="131"/>
      <c r="D34" s="132" t="s">
        <v>267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127"/>
      <c r="S34" s="127"/>
      <c r="T34" s="127"/>
      <c r="U34" s="133"/>
      <c r="V34" s="133"/>
      <c r="W34" s="133"/>
      <c r="X34" s="133"/>
      <c r="Y34" s="133"/>
      <c r="Z34" s="133"/>
      <c r="AA34" s="133"/>
      <c r="AB34" s="133"/>
      <c r="AC34" s="127"/>
      <c r="AD34" s="127"/>
      <c r="AE34" s="128"/>
      <c r="AF34" s="129"/>
      <c r="AG34" s="134"/>
      <c r="AH34" s="127"/>
      <c r="AI34" s="133"/>
      <c r="AJ34" s="133"/>
      <c r="AK34" s="128"/>
      <c r="AL34" s="128"/>
      <c r="AM34" s="128"/>
      <c r="AN34" s="128"/>
      <c r="AO34" s="128"/>
      <c r="AP34" s="49"/>
      <c r="AQ34" s="49"/>
      <c r="AR34" s="135"/>
    </row>
    <row r="35" spans="2:44" s="43" customFormat="1" ht="18" customHeight="1">
      <c r="B35" s="131"/>
      <c r="D35" s="132" t="s">
        <v>268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136"/>
      <c r="S35" s="136"/>
      <c r="T35" s="136"/>
      <c r="U35" s="137"/>
      <c r="V35" s="138"/>
      <c r="W35" s="137"/>
      <c r="X35" s="137"/>
      <c r="Y35" s="137"/>
      <c r="Z35" s="138"/>
      <c r="AA35" s="137"/>
      <c r="AB35" s="137"/>
      <c r="AC35" s="128"/>
      <c r="AD35" s="128"/>
      <c r="AE35" s="128"/>
      <c r="AF35" s="129"/>
      <c r="AG35" s="130"/>
      <c r="AH35" s="138" t="s">
        <v>30</v>
      </c>
      <c r="AI35" s="136"/>
      <c r="AJ35" s="136"/>
      <c r="AK35" s="137"/>
      <c r="AL35" s="139"/>
      <c r="AM35" s="128"/>
      <c r="AN35" s="128"/>
      <c r="AO35" s="139"/>
      <c r="AP35" s="139"/>
      <c r="AQ35" s="139"/>
      <c r="AR35" s="129"/>
    </row>
    <row r="36" spans="2:44" s="43" customFormat="1" ht="18" customHeight="1">
      <c r="B36" s="131"/>
      <c r="D36" s="403" t="s">
        <v>269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27"/>
      <c r="S36" s="127"/>
      <c r="T36" s="127"/>
      <c r="U36" s="133"/>
      <c r="V36" s="133"/>
      <c r="W36" s="133"/>
      <c r="X36" s="133"/>
      <c r="Y36" s="133"/>
      <c r="Z36" s="133"/>
      <c r="AA36" s="133"/>
      <c r="AB36" s="133"/>
      <c r="AC36" s="128"/>
      <c r="AD36" s="128"/>
      <c r="AE36" s="128"/>
      <c r="AF36" s="129"/>
      <c r="AG36" s="130"/>
      <c r="AH36" s="137" t="s">
        <v>31</v>
      </c>
      <c r="AI36" s="137" t="s">
        <v>32</v>
      </c>
      <c r="AJ36" s="127"/>
      <c r="AK36" s="133"/>
      <c r="AL36" s="128"/>
      <c r="AM36" s="128"/>
      <c r="AN36" s="128"/>
      <c r="AO36" s="128"/>
      <c r="AP36" s="128"/>
      <c r="AQ36" s="128"/>
      <c r="AR36" s="141"/>
    </row>
    <row r="37" spans="2:44" s="43" customFormat="1" ht="18" customHeight="1">
      <c r="B37" s="131"/>
      <c r="D37" s="132" t="s">
        <v>270</v>
      </c>
      <c r="E37" s="140"/>
      <c r="F37" s="140"/>
      <c r="G37" s="140"/>
      <c r="H37" s="68"/>
      <c r="I37" s="142"/>
      <c r="J37" s="142"/>
      <c r="K37" s="142"/>
      <c r="L37" s="142"/>
      <c r="M37" s="142"/>
      <c r="N37" s="142"/>
      <c r="O37" s="142"/>
      <c r="P37" s="142"/>
      <c r="Q37" s="142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28"/>
      <c r="AD37" s="128"/>
      <c r="AE37" s="128"/>
      <c r="AF37" s="129"/>
      <c r="AG37" s="130"/>
      <c r="AH37" s="136" t="s">
        <v>33</v>
      </c>
      <c r="AI37" s="136" t="s">
        <v>34</v>
      </c>
      <c r="AJ37" s="143"/>
      <c r="AK37" s="143"/>
      <c r="AL37" s="128"/>
      <c r="AM37" s="128"/>
      <c r="AN37" s="128"/>
      <c r="AO37" s="128"/>
      <c r="AP37" s="128"/>
      <c r="AQ37" s="128"/>
      <c r="AR37" s="129"/>
    </row>
    <row r="38" spans="2:44" s="43" customFormat="1" ht="18" customHeight="1">
      <c r="B38" s="131"/>
      <c r="D38" s="132" t="s">
        <v>271</v>
      </c>
      <c r="E38" s="68"/>
      <c r="F38" s="68"/>
      <c r="G38" s="68"/>
      <c r="H38" s="68"/>
      <c r="I38" s="68"/>
      <c r="J38" s="68"/>
      <c r="K38" s="68"/>
      <c r="L38" s="144"/>
      <c r="M38" s="68"/>
      <c r="N38" s="68"/>
      <c r="O38" s="68"/>
      <c r="P38" s="68"/>
      <c r="Q38" s="68"/>
      <c r="R38" s="145"/>
      <c r="S38" s="145"/>
      <c r="T38" s="145"/>
      <c r="U38" s="145"/>
      <c r="V38" s="127"/>
      <c r="W38" s="127"/>
      <c r="X38" s="127"/>
      <c r="Y38" s="145"/>
      <c r="Z38" s="127"/>
      <c r="AA38" s="127"/>
      <c r="AB38" s="127"/>
      <c r="AC38" s="128"/>
      <c r="AD38" s="128"/>
      <c r="AE38" s="128"/>
      <c r="AF38" s="129"/>
      <c r="AG38" s="130"/>
      <c r="AH38" s="137" t="s">
        <v>17</v>
      </c>
      <c r="AI38" s="653" t="s">
        <v>35</v>
      </c>
      <c r="AJ38" s="127"/>
      <c r="AK38" s="127"/>
      <c r="AL38" s="128"/>
      <c r="AM38" s="128"/>
      <c r="AN38" s="128"/>
      <c r="AO38" s="128"/>
      <c r="AP38" s="128"/>
      <c r="AQ38" s="128"/>
      <c r="AR38" s="129"/>
    </row>
    <row r="39" spans="2:44" s="43" customFormat="1" ht="18" customHeight="1">
      <c r="B39" s="131"/>
      <c r="C39" s="404"/>
      <c r="D39" s="146"/>
      <c r="E39" s="68"/>
      <c r="F39" s="68"/>
      <c r="G39" s="68"/>
      <c r="H39" s="68"/>
      <c r="I39" s="47"/>
      <c r="J39" s="47"/>
      <c r="K39" s="47"/>
      <c r="L39" s="47"/>
      <c r="M39" s="47"/>
      <c r="N39" s="47"/>
      <c r="O39" s="47"/>
      <c r="P39" s="47"/>
      <c r="Q39" s="4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8"/>
      <c r="AD39" s="128"/>
      <c r="AE39" s="128"/>
      <c r="AF39" s="129"/>
      <c r="AG39" s="130"/>
      <c r="AH39" s="137" t="s">
        <v>36</v>
      </c>
      <c r="AI39" s="137" t="s">
        <v>37</v>
      </c>
      <c r="AJ39" s="127"/>
      <c r="AK39" s="127"/>
      <c r="AL39" s="128"/>
      <c r="AM39" s="128"/>
      <c r="AN39" s="128"/>
      <c r="AO39" s="128"/>
      <c r="AP39" s="128"/>
      <c r="AQ39" s="128"/>
      <c r="AR39" s="129"/>
    </row>
    <row r="40" spans="2:44" s="43" customFormat="1" ht="18" customHeight="1">
      <c r="B40" s="131"/>
      <c r="C40" s="405"/>
      <c r="D40" s="128"/>
      <c r="E40" s="68"/>
      <c r="F40" s="68"/>
      <c r="G40" s="68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127"/>
      <c r="S40" s="127"/>
      <c r="T40" s="127"/>
      <c r="U40" s="133"/>
      <c r="V40" s="133"/>
      <c r="W40" s="133"/>
      <c r="X40" s="133"/>
      <c r="Y40" s="133"/>
      <c r="Z40" s="133"/>
      <c r="AA40" s="133"/>
      <c r="AB40" s="133"/>
      <c r="AC40" s="128"/>
      <c r="AD40" s="128"/>
      <c r="AE40" s="128"/>
      <c r="AF40" s="129"/>
      <c r="AG40" s="130"/>
      <c r="AH40" s="137" t="s">
        <v>38</v>
      </c>
      <c r="AI40" s="137" t="s">
        <v>39</v>
      </c>
      <c r="AJ40" s="127"/>
      <c r="AK40" s="133"/>
      <c r="AL40" s="128"/>
      <c r="AM40" s="128"/>
      <c r="AN40" s="128"/>
      <c r="AO40" s="128"/>
      <c r="AP40" s="128"/>
      <c r="AQ40" s="128"/>
      <c r="AR40" s="129"/>
    </row>
    <row r="41" spans="2:44" s="43" customFormat="1" ht="18" customHeight="1">
      <c r="B41" s="13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127"/>
      <c r="S41" s="127"/>
      <c r="T41" s="127"/>
      <c r="U41" s="133"/>
      <c r="V41" s="133"/>
      <c r="W41" s="133"/>
      <c r="X41" s="133"/>
      <c r="Y41" s="133"/>
      <c r="Z41" s="133"/>
      <c r="AA41" s="133"/>
      <c r="AB41" s="133"/>
      <c r="AC41" s="128"/>
      <c r="AD41" s="128"/>
      <c r="AE41" s="128"/>
      <c r="AF41" s="129"/>
      <c r="AG41" s="130"/>
      <c r="AH41" s="136" t="s">
        <v>40</v>
      </c>
      <c r="AI41" s="136" t="s">
        <v>41</v>
      </c>
      <c r="AJ41" s="127"/>
      <c r="AK41" s="133"/>
      <c r="AL41" s="128"/>
      <c r="AM41" s="128"/>
      <c r="AN41" s="128"/>
      <c r="AO41" s="128"/>
      <c r="AP41" s="128"/>
      <c r="AQ41" s="128"/>
      <c r="AR41" s="129"/>
    </row>
    <row r="42" spans="2:44" s="43" customFormat="1" ht="18" customHeight="1">
      <c r="B42" s="131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27"/>
      <c r="S42" s="127"/>
      <c r="T42" s="127"/>
      <c r="U42" s="133"/>
      <c r="V42" s="133"/>
      <c r="W42" s="133"/>
      <c r="X42" s="133"/>
      <c r="Y42" s="133"/>
      <c r="Z42" s="133"/>
      <c r="AA42" s="133"/>
      <c r="AB42" s="133"/>
      <c r="AC42" s="128"/>
      <c r="AD42" s="128"/>
      <c r="AE42" s="128"/>
      <c r="AF42" s="129"/>
      <c r="AG42" s="130"/>
      <c r="AH42" s="147"/>
      <c r="AI42" s="136" t="s">
        <v>64</v>
      </c>
      <c r="AK42" s="133"/>
      <c r="AL42" s="128"/>
      <c r="AM42" s="128"/>
      <c r="AN42" s="128"/>
      <c r="AO42" s="128"/>
      <c r="AP42" s="128"/>
      <c r="AQ42" s="128"/>
      <c r="AR42" s="129"/>
    </row>
    <row r="43" spans="2:44" s="43" customFormat="1" ht="18" customHeight="1" thickBot="1">
      <c r="B43" s="148"/>
      <c r="C43" s="149"/>
      <c r="D43" s="149"/>
      <c r="E43" s="149"/>
      <c r="F43" s="150"/>
      <c r="G43" s="150"/>
      <c r="H43" s="150"/>
      <c r="I43" s="150"/>
      <c r="J43" s="150"/>
      <c r="K43" s="150"/>
      <c r="L43" s="149"/>
      <c r="M43" s="149"/>
      <c r="N43" s="149"/>
      <c r="O43" s="149"/>
      <c r="P43" s="149"/>
      <c r="Q43" s="149"/>
      <c r="R43" s="149"/>
      <c r="S43" s="149"/>
      <c r="T43" s="149"/>
      <c r="U43" s="151"/>
      <c r="V43" s="152"/>
      <c r="W43" s="152"/>
      <c r="X43" s="152"/>
      <c r="Y43" s="151"/>
      <c r="Z43" s="152"/>
      <c r="AA43" s="152"/>
      <c r="AB43" s="152"/>
      <c r="AC43" s="152"/>
      <c r="AD43" s="152"/>
      <c r="AE43" s="152"/>
      <c r="AF43" s="153"/>
      <c r="AG43" s="440" t="s">
        <v>42</v>
      </c>
      <c r="AH43" s="510"/>
      <c r="AI43" s="441"/>
      <c r="AJ43" s="441"/>
      <c r="AK43" s="441"/>
      <c r="AL43" s="441"/>
      <c r="AM43" s="441"/>
      <c r="AN43" s="441"/>
      <c r="AO43" s="441"/>
      <c r="AP43" s="441"/>
      <c r="AQ43" s="441"/>
      <c r="AR43" s="442"/>
    </row>
    <row r="44" spans="2:44" s="43" customFormat="1" ht="36" customHeight="1">
      <c r="B44" s="526"/>
      <c r="C44" s="527"/>
      <c r="D44" s="528"/>
      <c r="E44" s="529" t="s">
        <v>284</v>
      </c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531"/>
      <c r="AG44" s="535" t="s">
        <v>0</v>
      </c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536"/>
    </row>
    <row r="45" spans="2:44" s="43" customFormat="1" ht="18" customHeight="1">
      <c r="B45" s="525" t="s">
        <v>266</v>
      </c>
      <c r="C45" s="411"/>
      <c r="D45" s="412"/>
      <c r="E45" s="532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533"/>
      <c r="V45" s="533"/>
      <c r="W45" s="533"/>
      <c r="X45" s="533"/>
      <c r="Y45" s="533"/>
      <c r="Z45" s="533"/>
      <c r="AA45" s="533"/>
      <c r="AB45" s="533"/>
      <c r="AC45" s="533"/>
      <c r="AD45" s="533"/>
      <c r="AE45" s="533"/>
      <c r="AF45" s="534"/>
      <c r="AG45" s="278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135"/>
    </row>
    <row r="46" spans="2:44" s="43" customFormat="1" ht="18" customHeight="1">
      <c r="B46" s="525"/>
      <c r="C46" s="411"/>
      <c r="D46" s="412"/>
      <c r="E46" s="45" t="s">
        <v>93</v>
      </c>
      <c r="F46" s="44"/>
      <c r="G46" s="44"/>
      <c r="H46" s="44"/>
      <c r="I46" s="44"/>
      <c r="J46" s="46" t="s">
        <v>289</v>
      </c>
      <c r="K46" s="47"/>
      <c r="L46" s="44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5"/>
      <c r="X46" s="45"/>
      <c r="Y46" s="46"/>
      <c r="Z46" s="46"/>
      <c r="AA46" s="45"/>
      <c r="AB46" s="45"/>
      <c r="AC46" s="47"/>
      <c r="AD46" s="45"/>
      <c r="AE46" s="45"/>
      <c r="AF46" s="45"/>
      <c r="AG46" s="428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30"/>
    </row>
    <row r="47" spans="2:44" s="43" customFormat="1" ht="18" customHeight="1">
      <c r="B47" s="410" t="s">
        <v>66</v>
      </c>
      <c r="C47" s="411"/>
      <c r="D47" s="412"/>
      <c r="E47" s="45" t="s">
        <v>92</v>
      </c>
      <c r="F47" s="44"/>
      <c r="G47" s="44"/>
      <c r="H47" s="45"/>
      <c r="I47" s="45"/>
      <c r="J47" s="46" t="s">
        <v>206</v>
      </c>
      <c r="K47" s="47"/>
      <c r="L47" s="46"/>
      <c r="M47" s="46"/>
      <c r="N47" s="49"/>
      <c r="O47" s="44"/>
      <c r="P47" s="46"/>
      <c r="Q47" s="46"/>
      <c r="R47" s="46"/>
      <c r="S47" s="46"/>
      <c r="T47" s="46"/>
      <c r="U47" s="46"/>
      <c r="V47" s="46"/>
      <c r="W47" s="45"/>
      <c r="X47" s="45"/>
      <c r="Y47" s="46"/>
      <c r="Z47" s="46"/>
      <c r="AA47" s="45"/>
      <c r="AB47" s="45"/>
      <c r="AC47" s="47"/>
      <c r="AD47" s="48"/>
      <c r="AE47" s="48"/>
      <c r="AF47" s="48"/>
      <c r="AG47" s="428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30"/>
    </row>
    <row r="48" spans="2:44" s="43" customFormat="1" ht="18" customHeight="1">
      <c r="B48" s="410" t="s">
        <v>62</v>
      </c>
      <c r="C48" s="411"/>
      <c r="D48" s="412"/>
      <c r="E48" s="45" t="s">
        <v>1</v>
      </c>
      <c r="F48" s="45"/>
      <c r="G48" s="45"/>
      <c r="H48" s="45"/>
      <c r="I48" s="45"/>
      <c r="J48" s="50" t="s">
        <v>142</v>
      </c>
      <c r="K48" s="47"/>
      <c r="L48" s="46"/>
      <c r="M48" s="46"/>
      <c r="N48" s="46"/>
      <c r="O48" s="44"/>
      <c r="P48" s="46"/>
      <c r="Q48" s="46"/>
      <c r="R48" s="46"/>
      <c r="S48" s="46"/>
      <c r="T48" s="46"/>
      <c r="U48" s="46"/>
      <c r="V48" s="46"/>
      <c r="W48" s="45"/>
      <c r="X48" s="45"/>
      <c r="Y48" s="46"/>
      <c r="Z48" s="46"/>
      <c r="AA48" s="45"/>
      <c r="AB48" s="45"/>
      <c r="AC48" s="47"/>
      <c r="AD48" s="48"/>
      <c r="AE48" s="48"/>
      <c r="AF48" s="48"/>
      <c r="AG48" s="410" t="s">
        <v>2</v>
      </c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27"/>
    </row>
    <row r="49" spans="2:44" s="43" customFormat="1" ht="18" customHeight="1">
      <c r="B49" s="410" t="s">
        <v>285</v>
      </c>
      <c r="C49" s="411"/>
      <c r="D49" s="412"/>
      <c r="E49" s="53" t="s">
        <v>3</v>
      </c>
      <c r="F49" s="45"/>
      <c r="G49" s="45"/>
      <c r="H49" s="45"/>
      <c r="I49" s="45"/>
      <c r="J49" s="54" t="s">
        <v>143</v>
      </c>
      <c r="K49" s="47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5"/>
      <c r="X49" s="45"/>
      <c r="Y49" s="46"/>
      <c r="Z49" s="46"/>
      <c r="AA49" s="45"/>
      <c r="AB49" s="45"/>
      <c r="AC49" s="47"/>
      <c r="AD49" s="45"/>
      <c r="AE49" s="45"/>
      <c r="AF49" s="45"/>
      <c r="AG49" s="428" t="s">
        <v>4</v>
      </c>
      <c r="AH49" s="429"/>
      <c r="AI49" s="429"/>
      <c r="AJ49" s="429"/>
      <c r="AK49" s="429"/>
      <c r="AL49" s="429"/>
      <c r="AM49" s="429"/>
      <c r="AN49" s="429"/>
      <c r="AO49" s="429"/>
      <c r="AP49" s="429"/>
      <c r="AQ49" s="429"/>
      <c r="AR49" s="430"/>
    </row>
    <row r="50" spans="2:44" s="43" customFormat="1" ht="18" customHeight="1">
      <c r="B50" s="428"/>
      <c r="C50" s="429"/>
      <c r="D50" s="431"/>
      <c r="E50" s="53"/>
      <c r="F50" s="45"/>
      <c r="G50" s="45"/>
      <c r="H50" s="45"/>
      <c r="I50" s="45"/>
      <c r="J50" s="54" t="s">
        <v>144</v>
      </c>
      <c r="K50" s="47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5"/>
      <c r="X50" s="45"/>
      <c r="Y50" s="46"/>
      <c r="Z50" s="46"/>
      <c r="AA50" s="45"/>
      <c r="AB50" s="45"/>
      <c r="AC50" s="47"/>
      <c r="AD50" s="45"/>
      <c r="AE50" s="45"/>
      <c r="AF50" s="45"/>
      <c r="AG50" s="51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52"/>
    </row>
    <row r="51" spans="2:44" s="43" customFormat="1" ht="18" customHeight="1" thickBot="1">
      <c r="B51" s="519"/>
      <c r="C51" s="520"/>
      <c r="D51" s="521"/>
      <c r="E51" s="56"/>
      <c r="F51" s="57"/>
      <c r="G51" s="57"/>
      <c r="H51" s="57"/>
      <c r="I51" s="57"/>
      <c r="J51" s="57"/>
      <c r="K51" s="57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9"/>
      <c r="X51" s="59"/>
      <c r="Y51" s="58"/>
      <c r="Z51" s="58"/>
      <c r="AA51" s="59"/>
      <c r="AB51" s="59"/>
      <c r="AC51" s="57"/>
      <c r="AD51" s="55"/>
      <c r="AE51" s="55"/>
      <c r="AF51" s="55"/>
      <c r="AG51" s="522" t="s">
        <v>94</v>
      </c>
      <c r="AH51" s="523"/>
      <c r="AI51" s="523"/>
      <c r="AJ51" s="523"/>
      <c r="AK51" s="523"/>
      <c r="AL51" s="523"/>
      <c r="AM51" s="523"/>
      <c r="AN51" s="523"/>
      <c r="AO51" s="523"/>
      <c r="AP51" s="523"/>
      <c r="AQ51" s="523"/>
      <c r="AR51" s="524"/>
    </row>
    <row r="52" spans="2:44" s="43" customFormat="1" ht="9.75" customHeight="1" thickBot="1">
      <c r="B52" s="60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</row>
    <row r="53" spans="2:44" s="43" customFormat="1" ht="18" customHeight="1" thickBot="1">
      <c r="B53" s="502" t="s">
        <v>5</v>
      </c>
      <c r="C53" s="505" t="s">
        <v>6</v>
      </c>
      <c r="D53" s="506"/>
      <c r="E53" s="550" t="s">
        <v>7</v>
      </c>
      <c r="F53" s="551"/>
      <c r="G53" s="552"/>
      <c r="H53" s="420" t="s">
        <v>8</v>
      </c>
      <c r="I53" s="421"/>
      <c r="J53" s="421"/>
      <c r="K53" s="421"/>
      <c r="L53" s="421"/>
      <c r="M53" s="420" t="s">
        <v>9</v>
      </c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  <c r="AR53" s="422"/>
    </row>
    <row r="54" spans="2:44" s="43" customFormat="1" ht="18" customHeight="1">
      <c r="B54" s="503"/>
      <c r="C54" s="507"/>
      <c r="D54" s="508"/>
      <c r="E54" s="553"/>
      <c r="F54" s="554"/>
      <c r="G54" s="555"/>
      <c r="H54" s="559" t="s">
        <v>10</v>
      </c>
      <c r="I54" s="470" t="s">
        <v>11</v>
      </c>
      <c r="J54" s="470"/>
      <c r="K54" s="470"/>
      <c r="L54" s="462"/>
      <c r="M54" s="432" t="s">
        <v>180</v>
      </c>
      <c r="N54" s="433"/>
      <c r="O54" s="433"/>
      <c r="P54" s="434"/>
      <c r="Q54" s="432" t="s">
        <v>181</v>
      </c>
      <c r="R54" s="433"/>
      <c r="S54" s="433"/>
      <c r="T54" s="434"/>
      <c r="U54" s="432" t="s">
        <v>182</v>
      </c>
      <c r="V54" s="433"/>
      <c r="W54" s="433"/>
      <c r="X54" s="434"/>
      <c r="Y54" s="420" t="s">
        <v>183</v>
      </c>
      <c r="Z54" s="421"/>
      <c r="AA54" s="421"/>
      <c r="AB54" s="422"/>
      <c r="AC54" s="420" t="s">
        <v>184</v>
      </c>
      <c r="AD54" s="421"/>
      <c r="AE54" s="421"/>
      <c r="AF54" s="422"/>
      <c r="AG54" s="420" t="s">
        <v>185</v>
      </c>
      <c r="AH54" s="421"/>
      <c r="AI54" s="421"/>
      <c r="AJ54" s="422"/>
      <c r="AK54" s="420" t="s">
        <v>186</v>
      </c>
      <c r="AL54" s="421"/>
      <c r="AM54" s="421"/>
      <c r="AN54" s="422"/>
      <c r="AO54" s="432" t="s">
        <v>187</v>
      </c>
      <c r="AP54" s="433"/>
      <c r="AQ54" s="433"/>
      <c r="AR54" s="434"/>
    </row>
    <row r="55" spans="2:44" s="43" customFormat="1" ht="18" customHeight="1">
      <c r="B55" s="503"/>
      <c r="C55" s="507"/>
      <c r="D55" s="508"/>
      <c r="E55" s="486" t="s">
        <v>13</v>
      </c>
      <c r="F55" s="498" t="s">
        <v>14</v>
      </c>
      <c r="G55" s="408" t="s">
        <v>65</v>
      </c>
      <c r="H55" s="480"/>
      <c r="I55" s="470" t="s">
        <v>15</v>
      </c>
      <c r="J55" s="470" t="s">
        <v>16</v>
      </c>
      <c r="K55" s="470" t="s">
        <v>17</v>
      </c>
      <c r="L55" s="462" t="s">
        <v>58</v>
      </c>
      <c r="M55" s="516" t="s">
        <v>265</v>
      </c>
      <c r="N55" s="517"/>
      <c r="O55" s="517"/>
      <c r="P55" s="517"/>
      <c r="Q55" s="517"/>
      <c r="R55" s="517"/>
      <c r="S55" s="517"/>
      <c r="T55" s="517"/>
      <c r="U55" s="517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8"/>
    </row>
    <row r="56" spans="2:44" s="43" customFormat="1" ht="18" customHeight="1">
      <c r="B56" s="503"/>
      <c r="C56" s="507"/>
      <c r="D56" s="508"/>
      <c r="E56" s="486"/>
      <c r="F56" s="499"/>
      <c r="G56" s="472"/>
      <c r="H56" s="480"/>
      <c r="I56" s="470"/>
      <c r="J56" s="470"/>
      <c r="K56" s="470"/>
      <c r="L56" s="462"/>
      <c r="M56" s="423" t="s">
        <v>15</v>
      </c>
      <c r="N56" s="425" t="s">
        <v>16</v>
      </c>
      <c r="O56" s="406" t="s">
        <v>18</v>
      </c>
      <c r="P56" s="408" t="s">
        <v>63</v>
      </c>
      <c r="Q56" s="423" t="s">
        <v>15</v>
      </c>
      <c r="R56" s="425" t="s">
        <v>16</v>
      </c>
      <c r="S56" s="406" t="s">
        <v>18</v>
      </c>
      <c r="T56" s="408" t="s">
        <v>63</v>
      </c>
      <c r="U56" s="423" t="s">
        <v>15</v>
      </c>
      <c r="V56" s="425" t="s">
        <v>16</v>
      </c>
      <c r="W56" s="406" t="s">
        <v>18</v>
      </c>
      <c r="X56" s="408" t="s">
        <v>63</v>
      </c>
      <c r="Y56" s="423" t="s">
        <v>15</v>
      </c>
      <c r="Z56" s="425" t="s">
        <v>16</v>
      </c>
      <c r="AA56" s="406" t="s">
        <v>18</v>
      </c>
      <c r="AB56" s="408" t="s">
        <v>63</v>
      </c>
      <c r="AC56" s="423" t="s">
        <v>15</v>
      </c>
      <c r="AD56" s="425" t="s">
        <v>16</v>
      </c>
      <c r="AE56" s="406" t="s">
        <v>18</v>
      </c>
      <c r="AF56" s="408" t="s">
        <v>63</v>
      </c>
      <c r="AG56" s="423" t="s">
        <v>15</v>
      </c>
      <c r="AH56" s="425" t="s">
        <v>16</v>
      </c>
      <c r="AI56" s="406" t="s">
        <v>18</v>
      </c>
      <c r="AJ56" s="408" t="s">
        <v>63</v>
      </c>
      <c r="AK56" s="423" t="s">
        <v>15</v>
      </c>
      <c r="AL56" s="425" t="s">
        <v>16</v>
      </c>
      <c r="AM56" s="406" t="s">
        <v>18</v>
      </c>
      <c r="AN56" s="408" t="s">
        <v>63</v>
      </c>
      <c r="AO56" s="423" t="s">
        <v>15</v>
      </c>
      <c r="AP56" s="425" t="s">
        <v>16</v>
      </c>
      <c r="AQ56" s="406" t="s">
        <v>18</v>
      </c>
      <c r="AR56" s="408" t="s">
        <v>63</v>
      </c>
    </row>
    <row r="57" spans="2:44" s="43" customFormat="1" ht="18" customHeight="1" thickBot="1">
      <c r="B57" s="504"/>
      <c r="C57" s="509"/>
      <c r="D57" s="510"/>
      <c r="E57" s="487"/>
      <c r="F57" s="500"/>
      <c r="G57" s="409"/>
      <c r="H57" s="481"/>
      <c r="I57" s="471"/>
      <c r="J57" s="471"/>
      <c r="K57" s="471"/>
      <c r="L57" s="463"/>
      <c r="M57" s="424"/>
      <c r="N57" s="426"/>
      <c r="O57" s="407"/>
      <c r="P57" s="409"/>
      <c r="Q57" s="424"/>
      <c r="R57" s="426"/>
      <c r="S57" s="407"/>
      <c r="T57" s="409"/>
      <c r="U57" s="424"/>
      <c r="V57" s="426"/>
      <c r="W57" s="407"/>
      <c r="X57" s="409"/>
      <c r="Y57" s="424"/>
      <c r="Z57" s="426"/>
      <c r="AA57" s="407"/>
      <c r="AB57" s="409"/>
      <c r="AC57" s="424"/>
      <c r="AD57" s="426"/>
      <c r="AE57" s="407"/>
      <c r="AF57" s="409"/>
      <c r="AG57" s="424"/>
      <c r="AH57" s="426"/>
      <c r="AI57" s="407"/>
      <c r="AJ57" s="409"/>
      <c r="AK57" s="424"/>
      <c r="AL57" s="426"/>
      <c r="AM57" s="407"/>
      <c r="AN57" s="409"/>
      <c r="AO57" s="424"/>
      <c r="AP57" s="426"/>
      <c r="AQ57" s="407"/>
      <c r="AR57" s="409"/>
    </row>
    <row r="58" spans="2:44" s="68" customFormat="1" ht="18" customHeight="1" thickBot="1">
      <c r="B58" s="65" t="s">
        <v>43</v>
      </c>
      <c r="C58" s="495" t="s">
        <v>44</v>
      </c>
      <c r="D58" s="495"/>
      <c r="E58" s="545"/>
      <c r="F58" s="546"/>
      <c r="G58" s="154"/>
      <c r="H58" s="67"/>
      <c r="I58" s="547"/>
      <c r="J58" s="547"/>
      <c r="K58" s="547"/>
      <c r="L58" s="547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48"/>
      <c r="AG58" s="548"/>
      <c r="AH58" s="548"/>
      <c r="AI58" s="548"/>
      <c r="AJ58" s="548"/>
      <c r="AK58" s="548"/>
      <c r="AL58" s="548"/>
      <c r="AM58" s="548"/>
      <c r="AN58" s="548"/>
      <c r="AO58" s="548"/>
      <c r="AP58" s="548"/>
      <c r="AQ58" s="548"/>
      <c r="AR58" s="549"/>
    </row>
    <row r="59" spans="2:44" s="43" customFormat="1" ht="18" customHeight="1">
      <c r="B59" s="155" t="s">
        <v>20</v>
      </c>
      <c r="C59" s="156" t="s">
        <v>122</v>
      </c>
      <c r="D59" s="157"/>
      <c r="E59" s="158">
        <v>2</v>
      </c>
      <c r="F59" s="159">
        <v>3</v>
      </c>
      <c r="G59" s="160">
        <f>SumaECTS(M59:AR59)</f>
        <v>20</v>
      </c>
      <c r="H59" s="161">
        <f>SUM(I59:L59)</f>
        <v>135</v>
      </c>
      <c r="I59" s="162">
        <f aca="true" t="shared" si="2" ref="I59:L62">IF(SUM(M59+Q59+U59+Y59+AC59+AG59+AK59+AO59)=0,"",SUM(M59+Q59+U59+Y59+AC59+AG59+AK59+AO59))</f>
        <v>75</v>
      </c>
      <c r="J59" s="162">
        <f t="shared" si="2"/>
        <v>60</v>
      </c>
      <c r="K59" s="162">
        <f t="shared" si="2"/>
      </c>
      <c r="L59" s="162">
        <f t="shared" si="2"/>
      </c>
      <c r="M59" s="163">
        <v>30</v>
      </c>
      <c r="N59" s="79">
        <v>30</v>
      </c>
      <c r="O59" s="79"/>
      <c r="P59" s="80"/>
      <c r="Q59" s="163">
        <v>30</v>
      </c>
      <c r="R59" s="79">
        <v>30</v>
      </c>
      <c r="S59" s="79"/>
      <c r="T59" s="80"/>
      <c r="U59" s="81">
        <v>15</v>
      </c>
      <c r="V59" s="79"/>
      <c r="W59" s="79"/>
      <c r="X59" s="80"/>
      <c r="Y59" s="81"/>
      <c r="Z59" s="79"/>
      <c r="AA59" s="79"/>
      <c r="AB59" s="80"/>
      <c r="AC59" s="81"/>
      <c r="AD59" s="79"/>
      <c r="AE59" s="79"/>
      <c r="AF59" s="80"/>
      <c r="AG59" s="81"/>
      <c r="AH59" s="79"/>
      <c r="AI59" s="79"/>
      <c r="AJ59" s="80"/>
      <c r="AK59" s="81"/>
      <c r="AL59" s="79"/>
      <c r="AM59" s="79"/>
      <c r="AN59" s="80"/>
      <c r="AO59" s="81"/>
      <c r="AP59" s="79"/>
      <c r="AQ59" s="79"/>
      <c r="AR59" s="80"/>
    </row>
    <row r="60" spans="2:44" s="43" customFormat="1" ht="18" customHeight="1">
      <c r="B60" s="164" t="s">
        <v>21</v>
      </c>
      <c r="C60" s="165" t="s">
        <v>123</v>
      </c>
      <c r="D60" s="166"/>
      <c r="E60" s="158">
        <v>1</v>
      </c>
      <c r="F60" s="159">
        <v>2</v>
      </c>
      <c r="G60" s="167">
        <f>SumaECTS(M60:AR60)</f>
        <v>9</v>
      </c>
      <c r="H60" s="161">
        <f>SUM(I60:L60)</f>
        <v>45</v>
      </c>
      <c r="I60" s="162">
        <f t="shared" si="2"/>
        <v>15</v>
      </c>
      <c r="J60" s="162">
        <f t="shared" si="2"/>
        <v>15</v>
      </c>
      <c r="K60" s="162">
        <f t="shared" si="2"/>
        <v>15</v>
      </c>
      <c r="L60" s="162">
        <f t="shared" si="2"/>
      </c>
      <c r="M60" s="168"/>
      <c r="N60" s="169"/>
      <c r="O60" s="169"/>
      <c r="P60" s="170"/>
      <c r="Q60" s="171">
        <v>15</v>
      </c>
      <c r="R60" s="169">
        <v>15</v>
      </c>
      <c r="S60" s="169"/>
      <c r="T60" s="170"/>
      <c r="U60" s="168"/>
      <c r="V60" s="169"/>
      <c r="W60" s="169">
        <v>15</v>
      </c>
      <c r="X60" s="170"/>
      <c r="Y60" s="168"/>
      <c r="Z60" s="169"/>
      <c r="AA60" s="169"/>
      <c r="AB60" s="170"/>
      <c r="AC60" s="168"/>
      <c r="AD60" s="169"/>
      <c r="AE60" s="169"/>
      <c r="AF60" s="170"/>
      <c r="AG60" s="168"/>
      <c r="AH60" s="169"/>
      <c r="AI60" s="169"/>
      <c r="AJ60" s="170"/>
      <c r="AK60" s="168"/>
      <c r="AL60" s="169"/>
      <c r="AM60" s="169"/>
      <c r="AN60" s="170"/>
      <c r="AO60" s="168"/>
      <c r="AP60" s="169"/>
      <c r="AQ60" s="169"/>
      <c r="AR60" s="170"/>
    </row>
    <row r="61" spans="2:44" s="43" customFormat="1" ht="18" customHeight="1">
      <c r="B61" s="164" t="s">
        <v>22</v>
      </c>
      <c r="C61" s="165" t="s">
        <v>145</v>
      </c>
      <c r="D61" s="172"/>
      <c r="E61" s="173"/>
      <c r="F61" s="174">
        <v>2</v>
      </c>
      <c r="G61" s="167">
        <f>SumaECTS(M61:AR61)</f>
        <v>5</v>
      </c>
      <c r="H61" s="161">
        <f>SUM(I61:L61)</f>
        <v>30</v>
      </c>
      <c r="I61" s="162">
        <f t="shared" si="2"/>
        <v>15</v>
      </c>
      <c r="J61" s="162">
        <f t="shared" si="2"/>
      </c>
      <c r="K61" s="162">
        <f t="shared" si="2"/>
        <v>15</v>
      </c>
      <c r="L61" s="162">
        <f t="shared" si="2"/>
      </c>
      <c r="M61" s="168"/>
      <c r="N61" s="169"/>
      <c r="O61" s="169"/>
      <c r="P61" s="170"/>
      <c r="Q61" s="168"/>
      <c r="R61" s="169"/>
      <c r="S61" s="169"/>
      <c r="T61" s="170"/>
      <c r="U61" s="168">
        <v>15</v>
      </c>
      <c r="V61" s="169"/>
      <c r="W61" s="169">
        <v>15</v>
      </c>
      <c r="X61" s="170"/>
      <c r="Y61" s="168"/>
      <c r="Z61" s="169"/>
      <c r="AA61" s="169"/>
      <c r="AB61" s="170"/>
      <c r="AC61" s="168"/>
      <c r="AD61" s="169"/>
      <c r="AE61" s="169"/>
      <c r="AF61" s="170"/>
      <c r="AG61" s="168"/>
      <c r="AH61" s="169"/>
      <c r="AI61" s="169"/>
      <c r="AJ61" s="170"/>
      <c r="AK61" s="168"/>
      <c r="AL61" s="169"/>
      <c r="AM61" s="169"/>
      <c r="AN61" s="170"/>
      <c r="AO61" s="168"/>
      <c r="AP61" s="169"/>
      <c r="AQ61" s="169"/>
      <c r="AR61" s="170"/>
    </row>
    <row r="62" spans="2:44" s="43" customFormat="1" ht="18" customHeight="1">
      <c r="B62" s="164" t="s">
        <v>23</v>
      </c>
      <c r="C62" s="175" t="s">
        <v>138</v>
      </c>
      <c r="D62" s="166"/>
      <c r="E62" s="173"/>
      <c r="F62" s="176">
        <v>2</v>
      </c>
      <c r="G62" s="167">
        <f>SumaECTS(M62:AR62)</f>
        <v>5</v>
      </c>
      <c r="H62" s="161">
        <f>SUM(I62:L62)</f>
        <v>45</v>
      </c>
      <c r="I62" s="162">
        <f t="shared" si="2"/>
        <v>15</v>
      </c>
      <c r="J62" s="162">
        <f t="shared" si="2"/>
      </c>
      <c r="K62" s="162">
        <f t="shared" si="2"/>
      </c>
      <c r="L62" s="162">
        <f t="shared" si="2"/>
        <v>30</v>
      </c>
      <c r="M62" s="168">
        <v>15</v>
      </c>
      <c r="N62" s="169"/>
      <c r="O62" s="169"/>
      <c r="P62" s="170">
        <v>30</v>
      </c>
      <c r="Q62" s="168"/>
      <c r="R62" s="169"/>
      <c r="S62" s="169"/>
      <c r="T62" s="170"/>
      <c r="U62" s="168"/>
      <c r="V62" s="169"/>
      <c r="W62" s="169"/>
      <c r="X62" s="170"/>
      <c r="Y62" s="168"/>
      <c r="Z62" s="169"/>
      <c r="AA62" s="169"/>
      <c r="AB62" s="170"/>
      <c r="AC62" s="168"/>
      <c r="AD62" s="169"/>
      <c r="AE62" s="169"/>
      <c r="AF62" s="170"/>
      <c r="AG62" s="168"/>
      <c r="AH62" s="169"/>
      <c r="AI62" s="169"/>
      <c r="AJ62" s="170"/>
      <c r="AK62" s="168"/>
      <c r="AL62" s="169"/>
      <c r="AM62" s="169"/>
      <c r="AN62" s="170"/>
      <c r="AO62" s="168"/>
      <c r="AP62" s="169"/>
      <c r="AQ62" s="169"/>
      <c r="AR62" s="170"/>
    </row>
    <row r="63" spans="2:44" s="43" customFormat="1" ht="18" customHeight="1" thickBot="1">
      <c r="B63" s="101"/>
      <c r="C63" s="179"/>
      <c r="D63" s="180"/>
      <c r="E63" s="177"/>
      <c r="F63" s="181"/>
      <c r="G63" s="182"/>
      <c r="H63" s="183"/>
      <c r="I63" s="162"/>
      <c r="J63" s="162"/>
      <c r="K63" s="162"/>
      <c r="L63" s="162"/>
      <c r="M63" s="183"/>
      <c r="N63" s="184"/>
      <c r="O63" s="184"/>
      <c r="P63" s="167"/>
      <c r="Q63" s="185"/>
      <c r="R63" s="184"/>
      <c r="S63" s="184"/>
      <c r="T63" s="167"/>
      <c r="U63" s="185"/>
      <c r="V63" s="184"/>
      <c r="W63" s="184"/>
      <c r="X63" s="167"/>
      <c r="Y63" s="185"/>
      <c r="Z63" s="184"/>
      <c r="AA63" s="184"/>
      <c r="AB63" s="167"/>
      <c r="AC63" s="185"/>
      <c r="AD63" s="184"/>
      <c r="AE63" s="184"/>
      <c r="AF63" s="167"/>
      <c r="AG63" s="185"/>
      <c r="AH63" s="184"/>
      <c r="AI63" s="184"/>
      <c r="AJ63" s="167"/>
      <c r="AK63" s="185"/>
      <c r="AL63" s="184"/>
      <c r="AM63" s="184"/>
      <c r="AN63" s="167"/>
      <c r="AO63" s="185"/>
      <c r="AP63" s="184"/>
      <c r="AQ63" s="184"/>
      <c r="AR63" s="167"/>
    </row>
    <row r="64" spans="2:44" s="43" customFormat="1" ht="18" customHeight="1" thickTop="1">
      <c r="B64" s="109"/>
      <c r="C64" s="473" t="s">
        <v>25</v>
      </c>
      <c r="D64" s="474"/>
      <c r="E64" s="493">
        <f>SUM(E59:E63)</f>
        <v>3</v>
      </c>
      <c r="F64" s="477">
        <f>SUM(F59:F63)</f>
        <v>9</v>
      </c>
      <c r="G64" s="467">
        <f>SUM(G59:G63)</f>
        <v>39</v>
      </c>
      <c r="H64" s="475">
        <f>SUM(H59:H63)</f>
        <v>255</v>
      </c>
      <c r="I64" s="477">
        <f>SUM(I59:I63)</f>
        <v>120</v>
      </c>
      <c r="J64" s="477">
        <f>SUM(J59:J63)</f>
        <v>75</v>
      </c>
      <c r="K64" s="477">
        <f>SUM(K59:K63)</f>
        <v>30</v>
      </c>
      <c r="L64" s="467">
        <f>SUM(L59:L63)</f>
        <v>30</v>
      </c>
      <c r="M64" s="110">
        <f>SUM(M59:M63)</f>
        <v>45</v>
      </c>
      <c r="N64" s="111">
        <f>SUM(N59:N63)</f>
        <v>30</v>
      </c>
      <c r="O64" s="111">
        <f>SUM(O59:O63)</f>
        <v>0</v>
      </c>
      <c r="P64" s="112">
        <f>SUM(P59:P63)</f>
        <v>30</v>
      </c>
      <c r="Q64" s="110">
        <f>SUM(Q59:Q63)</f>
        <v>45</v>
      </c>
      <c r="R64" s="111">
        <f>SUM(R59:R63)</f>
        <v>45</v>
      </c>
      <c r="S64" s="111">
        <f>SUM(S59:S63)</f>
        <v>0</v>
      </c>
      <c r="T64" s="113">
        <f>SUM(T59:T63)</f>
        <v>0</v>
      </c>
      <c r="U64" s="114">
        <f>SUM(U59:U63)</f>
        <v>30</v>
      </c>
      <c r="V64" s="111">
        <f>SUM(V59:V63)</f>
        <v>0</v>
      </c>
      <c r="W64" s="111">
        <f>SUM(W59:W63)</f>
        <v>30</v>
      </c>
      <c r="X64" s="113">
        <f>SUM(X59:X63)</f>
        <v>0</v>
      </c>
      <c r="Y64" s="110">
        <f>SUM(Y59:Y63)</f>
        <v>0</v>
      </c>
      <c r="Z64" s="111">
        <f>SUM(Z59:Z63)</f>
        <v>0</v>
      </c>
      <c r="AA64" s="111">
        <f>SUM(AA59:AA63)</f>
        <v>0</v>
      </c>
      <c r="AB64" s="112">
        <f>SUM(AB59:AB63)</f>
        <v>0</v>
      </c>
      <c r="AC64" s="110">
        <f>SUM(AC59:AC63)</f>
        <v>0</v>
      </c>
      <c r="AD64" s="111">
        <f>SUM(AD59:AD63)</f>
        <v>0</v>
      </c>
      <c r="AE64" s="111">
        <f>SUM(AE59:AE63)</f>
        <v>0</v>
      </c>
      <c r="AF64" s="113">
        <f>SUM(AF59:AF63)</f>
        <v>0</v>
      </c>
      <c r="AG64" s="114">
        <f>SUM(AG59:AG63)</f>
        <v>0</v>
      </c>
      <c r="AH64" s="111">
        <f>SUM(AH59:AH63)</f>
        <v>0</v>
      </c>
      <c r="AI64" s="111">
        <f>SUM(AI59:AI63)</f>
        <v>0</v>
      </c>
      <c r="AJ64" s="112">
        <f>SUM(AJ59:AJ63)</f>
        <v>0</v>
      </c>
      <c r="AK64" s="110">
        <f>SUM(AK59:AK63)</f>
        <v>0</v>
      </c>
      <c r="AL64" s="111">
        <f>SUM(AL59:AL63)</f>
        <v>0</v>
      </c>
      <c r="AM64" s="111">
        <f>SUM(AM59:AM63)</f>
        <v>0</v>
      </c>
      <c r="AN64" s="113">
        <f>SUM(AN59:AN63)</f>
        <v>0</v>
      </c>
      <c r="AO64" s="114">
        <f>SUM(AO59:AO63)</f>
        <v>0</v>
      </c>
      <c r="AP64" s="111">
        <f>SUM(AP59:AP63)</f>
        <v>0</v>
      </c>
      <c r="AQ64" s="111">
        <f>SUM(AQ59:AQ63)</f>
        <v>0</v>
      </c>
      <c r="AR64" s="113">
        <f>SUM(AR59:AR63)</f>
        <v>0</v>
      </c>
    </row>
    <row r="65" spans="2:46" s="43" customFormat="1" ht="18" customHeight="1" thickBot="1">
      <c r="B65" s="115"/>
      <c r="C65" s="648"/>
      <c r="D65" s="649"/>
      <c r="E65" s="494"/>
      <c r="F65" s="479"/>
      <c r="G65" s="469"/>
      <c r="H65" s="476"/>
      <c r="I65" s="478"/>
      <c r="J65" s="478"/>
      <c r="K65" s="478"/>
      <c r="L65" s="468"/>
      <c r="M65" s="464">
        <f>SUM(M64:P64)</f>
        <v>105</v>
      </c>
      <c r="N65" s="465"/>
      <c r="O65" s="465"/>
      <c r="P65" s="466"/>
      <c r="Q65" s="464">
        <f>SUM(Q64:T64)</f>
        <v>90</v>
      </c>
      <c r="R65" s="465"/>
      <c r="S65" s="465"/>
      <c r="T65" s="466"/>
      <c r="U65" s="464">
        <f>SUM(U64:X64)</f>
        <v>60</v>
      </c>
      <c r="V65" s="465"/>
      <c r="W65" s="465"/>
      <c r="X65" s="466"/>
      <c r="Y65" s="464">
        <f>SUM(Y64:AB64)</f>
        <v>0</v>
      </c>
      <c r="Z65" s="465"/>
      <c r="AA65" s="465"/>
      <c r="AB65" s="466"/>
      <c r="AC65" s="464">
        <f>SUM(AC64:AF64)</f>
        <v>0</v>
      </c>
      <c r="AD65" s="465"/>
      <c r="AE65" s="465"/>
      <c r="AF65" s="466"/>
      <c r="AG65" s="464">
        <f>SUM(AG64:AJ64)</f>
        <v>0</v>
      </c>
      <c r="AH65" s="465"/>
      <c r="AI65" s="465"/>
      <c r="AJ65" s="466"/>
      <c r="AK65" s="464">
        <f>SUM(AK64:AN64)</f>
        <v>0</v>
      </c>
      <c r="AL65" s="465"/>
      <c r="AM65" s="465"/>
      <c r="AN65" s="466"/>
      <c r="AO65" s="464">
        <f>SUM(AO64:AR64)</f>
        <v>0</v>
      </c>
      <c r="AP65" s="465"/>
      <c r="AQ65" s="465"/>
      <c r="AR65" s="466"/>
      <c r="AT65" s="43">
        <f>SUM(M65:AR65)</f>
        <v>255</v>
      </c>
    </row>
    <row r="66" spans="2:44" s="43" customFormat="1" ht="18" customHeight="1">
      <c r="B66" s="482" t="s">
        <v>50</v>
      </c>
      <c r="C66" s="483"/>
      <c r="D66" s="484"/>
      <c r="E66" s="485" t="s">
        <v>13</v>
      </c>
      <c r="F66" s="488" t="s">
        <v>14</v>
      </c>
      <c r="G66" s="408" t="s">
        <v>65</v>
      </c>
      <c r="H66" s="501" t="s">
        <v>10</v>
      </c>
      <c r="I66" s="470" t="s">
        <v>15</v>
      </c>
      <c r="J66" s="470" t="s">
        <v>16</v>
      </c>
      <c r="K66" s="470" t="s">
        <v>17</v>
      </c>
      <c r="L66" s="462" t="s">
        <v>58</v>
      </c>
      <c r="M66" s="432" t="s">
        <v>180</v>
      </c>
      <c r="N66" s="433"/>
      <c r="O66" s="433"/>
      <c r="P66" s="434"/>
      <c r="Q66" s="432" t="s">
        <v>181</v>
      </c>
      <c r="R66" s="433"/>
      <c r="S66" s="433"/>
      <c r="T66" s="434"/>
      <c r="U66" s="432" t="s">
        <v>182</v>
      </c>
      <c r="V66" s="433"/>
      <c r="W66" s="433"/>
      <c r="X66" s="434"/>
      <c r="Y66" s="420" t="s">
        <v>183</v>
      </c>
      <c r="Z66" s="421"/>
      <c r="AA66" s="421"/>
      <c r="AB66" s="422"/>
      <c r="AC66" s="420" t="s">
        <v>184</v>
      </c>
      <c r="AD66" s="421"/>
      <c r="AE66" s="421"/>
      <c r="AF66" s="422"/>
      <c r="AG66" s="420" t="s">
        <v>185</v>
      </c>
      <c r="AH66" s="421"/>
      <c r="AI66" s="421"/>
      <c r="AJ66" s="422"/>
      <c r="AK66" s="420" t="s">
        <v>186</v>
      </c>
      <c r="AL66" s="421"/>
      <c r="AM66" s="421"/>
      <c r="AN66" s="422"/>
      <c r="AO66" s="432" t="s">
        <v>187</v>
      </c>
      <c r="AP66" s="433"/>
      <c r="AQ66" s="433"/>
      <c r="AR66" s="434"/>
    </row>
    <row r="67" spans="2:44" s="43" customFormat="1" ht="18" customHeight="1">
      <c r="B67" s="482"/>
      <c r="C67" s="483"/>
      <c r="D67" s="484"/>
      <c r="E67" s="486"/>
      <c r="F67" s="488"/>
      <c r="G67" s="472"/>
      <c r="H67" s="501"/>
      <c r="I67" s="470"/>
      <c r="J67" s="470"/>
      <c r="K67" s="470"/>
      <c r="L67" s="462"/>
      <c r="M67" s="423" t="s">
        <v>15</v>
      </c>
      <c r="N67" s="425" t="s">
        <v>16</v>
      </c>
      <c r="O67" s="406" t="s">
        <v>18</v>
      </c>
      <c r="P67" s="408" t="s">
        <v>63</v>
      </c>
      <c r="Q67" s="423" t="s">
        <v>15</v>
      </c>
      <c r="R67" s="425" t="s">
        <v>16</v>
      </c>
      <c r="S67" s="406" t="s">
        <v>18</v>
      </c>
      <c r="T67" s="408" t="s">
        <v>63</v>
      </c>
      <c r="U67" s="423" t="s">
        <v>15</v>
      </c>
      <c r="V67" s="425" t="s">
        <v>16</v>
      </c>
      <c r="W67" s="406" t="s">
        <v>18</v>
      </c>
      <c r="X67" s="408" t="s">
        <v>63</v>
      </c>
      <c r="Y67" s="423" t="s">
        <v>15</v>
      </c>
      <c r="Z67" s="425" t="s">
        <v>16</v>
      </c>
      <c r="AA67" s="406" t="s">
        <v>18</v>
      </c>
      <c r="AB67" s="408" t="s">
        <v>63</v>
      </c>
      <c r="AC67" s="423" t="s">
        <v>15</v>
      </c>
      <c r="AD67" s="425" t="s">
        <v>16</v>
      </c>
      <c r="AE67" s="406" t="s">
        <v>18</v>
      </c>
      <c r="AF67" s="408" t="s">
        <v>63</v>
      </c>
      <c r="AG67" s="423" t="s">
        <v>15</v>
      </c>
      <c r="AH67" s="425" t="s">
        <v>16</v>
      </c>
      <c r="AI67" s="406" t="s">
        <v>18</v>
      </c>
      <c r="AJ67" s="408" t="s">
        <v>63</v>
      </c>
      <c r="AK67" s="423" t="s">
        <v>15</v>
      </c>
      <c r="AL67" s="425" t="s">
        <v>16</v>
      </c>
      <c r="AM67" s="406" t="s">
        <v>18</v>
      </c>
      <c r="AN67" s="408" t="s">
        <v>63</v>
      </c>
      <c r="AO67" s="423" t="s">
        <v>15</v>
      </c>
      <c r="AP67" s="425" t="s">
        <v>16</v>
      </c>
      <c r="AQ67" s="406" t="s">
        <v>18</v>
      </c>
      <c r="AR67" s="408" t="s">
        <v>63</v>
      </c>
    </row>
    <row r="68" spans="2:44" s="43" customFormat="1" ht="18" customHeight="1" thickBot="1">
      <c r="B68" s="482"/>
      <c r="C68" s="483"/>
      <c r="D68" s="484"/>
      <c r="E68" s="487"/>
      <c r="F68" s="407"/>
      <c r="G68" s="409"/>
      <c r="H68" s="424"/>
      <c r="I68" s="471"/>
      <c r="J68" s="471"/>
      <c r="K68" s="471"/>
      <c r="L68" s="463"/>
      <c r="M68" s="424"/>
      <c r="N68" s="426"/>
      <c r="O68" s="407"/>
      <c r="P68" s="409"/>
      <c r="Q68" s="424"/>
      <c r="R68" s="426"/>
      <c r="S68" s="407"/>
      <c r="T68" s="409"/>
      <c r="U68" s="424"/>
      <c r="V68" s="426"/>
      <c r="W68" s="407"/>
      <c r="X68" s="409"/>
      <c r="Y68" s="424"/>
      <c r="Z68" s="426"/>
      <c r="AA68" s="407"/>
      <c r="AB68" s="409"/>
      <c r="AC68" s="424"/>
      <c r="AD68" s="426"/>
      <c r="AE68" s="407"/>
      <c r="AF68" s="409"/>
      <c r="AG68" s="424"/>
      <c r="AH68" s="426"/>
      <c r="AI68" s="407"/>
      <c r="AJ68" s="409"/>
      <c r="AK68" s="424"/>
      <c r="AL68" s="426"/>
      <c r="AM68" s="407"/>
      <c r="AN68" s="409"/>
      <c r="AO68" s="424"/>
      <c r="AP68" s="426"/>
      <c r="AQ68" s="407"/>
      <c r="AR68" s="409"/>
    </row>
    <row r="69" spans="2:46" s="43" customFormat="1" ht="18" customHeight="1">
      <c r="B69" s="482"/>
      <c r="C69" s="483"/>
      <c r="D69" s="484"/>
      <c r="E69" s="556">
        <f>SUM(E22+E64)</f>
        <v>4</v>
      </c>
      <c r="F69" s="557">
        <f>SUM(F22+F64)</f>
        <v>15</v>
      </c>
      <c r="G69" s="557">
        <f>SUM(G22+G64)</f>
        <v>57</v>
      </c>
      <c r="H69" s="558">
        <f>SUM(H22+H64)</f>
        <v>465</v>
      </c>
      <c r="I69" s="557">
        <f>SUM(I22+I64)</f>
        <v>165</v>
      </c>
      <c r="J69" s="557">
        <f>SUM(J22+J64)</f>
        <v>105</v>
      </c>
      <c r="K69" s="557">
        <f>SUM(K22+K64)</f>
        <v>165</v>
      </c>
      <c r="L69" s="557">
        <f>SUM(L22+L64)</f>
        <v>30</v>
      </c>
      <c r="M69" s="116">
        <f>SUM(M22+M64)</f>
        <v>45</v>
      </c>
      <c r="N69" s="117">
        <f>SUM(N22+N64)</f>
        <v>30</v>
      </c>
      <c r="O69" s="117">
        <f>SUM(O22+O64)</f>
        <v>0</v>
      </c>
      <c r="P69" s="119">
        <f>SUM(P22+P64)</f>
        <v>30</v>
      </c>
      <c r="Q69" s="120">
        <f>SUM(Q22+Q64)</f>
        <v>45</v>
      </c>
      <c r="R69" s="117">
        <f>SUM(R22+R64)</f>
        <v>45</v>
      </c>
      <c r="S69" s="117">
        <f>SUM(S22+S64)</f>
        <v>0</v>
      </c>
      <c r="T69" s="118">
        <f>SUM(T22+T64)</f>
        <v>0</v>
      </c>
      <c r="U69" s="116">
        <f>SUM(U22+U64)</f>
        <v>45</v>
      </c>
      <c r="V69" s="117">
        <f>SUM(V22+V64)</f>
        <v>0</v>
      </c>
      <c r="W69" s="117">
        <f>SUM(W22+W64)</f>
        <v>75</v>
      </c>
      <c r="X69" s="119">
        <f>SUM(X22+X64)</f>
        <v>0</v>
      </c>
      <c r="Y69" s="116">
        <f>SUM(Y22+Y64)</f>
        <v>0</v>
      </c>
      <c r="Z69" s="117">
        <f>SUM(Z22+Z64)</f>
        <v>0</v>
      </c>
      <c r="AA69" s="117">
        <f>SUM(AA22+AA64)</f>
        <v>30</v>
      </c>
      <c r="AB69" s="119">
        <f>SUM(AB22+AB64)</f>
        <v>0</v>
      </c>
      <c r="AC69" s="120">
        <f>SUM(AC22+AC64)</f>
        <v>0</v>
      </c>
      <c r="AD69" s="117">
        <f>SUM(AD22+AD64)</f>
        <v>0</v>
      </c>
      <c r="AE69" s="117">
        <f>SUM(AE22+AE64)</f>
        <v>30</v>
      </c>
      <c r="AF69" s="118">
        <f>SUM(AF22+AF64)</f>
        <v>0</v>
      </c>
      <c r="AG69" s="116">
        <f>SUM(AG22+AG64)</f>
        <v>30</v>
      </c>
      <c r="AH69" s="117">
        <f>SUM(AH22+AH64)</f>
        <v>30</v>
      </c>
      <c r="AI69" s="117">
        <f>SUM(AI22+AI64)</f>
        <v>30</v>
      </c>
      <c r="AJ69" s="119">
        <f>SUM(AJ22+AJ64)</f>
        <v>0</v>
      </c>
      <c r="AK69" s="120">
        <f>SUM(AK22+AK64)</f>
        <v>0</v>
      </c>
      <c r="AL69" s="117">
        <f>SUM(AL22+AL64)</f>
        <v>0</v>
      </c>
      <c r="AM69" s="117">
        <f>SUM(AM22+AM64)</f>
        <v>0</v>
      </c>
      <c r="AN69" s="118">
        <f>SUM(AN22+AN64)</f>
        <v>0</v>
      </c>
      <c r="AO69" s="116">
        <f>SUM(AO22+AO64)</f>
        <v>0</v>
      </c>
      <c r="AP69" s="117">
        <f>SUM(AP22+AP64)</f>
        <v>0</v>
      </c>
      <c r="AQ69" s="117">
        <f>SUM(AQ22+AQ64)</f>
        <v>0</v>
      </c>
      <c r="AR69" s="119">
        <f>SUM(AR22+AR64)</f>
        <v>0</v>
      </c>
      <c r="AT69" s="43" t="s">
        <v>67</v>
      </c>
    </row>
    <row r="70" spans="2:46" s="43" customFormat="1" ht="18" customHeight="1" thickBot="1">
      <c r="B70" s="482"/>
      <c r="C70" s="483"/>
      <c r="D70" s="484"/>
      <c r="E70" s="490"/>
      <c r="F70" s="449"/>
      <c r="G70" s="449"/>
      <c r="H70" s="492"/>
      <c r="I70" s="449"/>
      <c r="J70" s="449"/>
      <c r="K70" s="449"/>
      <c r="L70" s="449"/>
      <c r="M70" s="443">
        <f>SUM(M69:P69)</f>
        <v>105</v>
      </c>
      <c r="N70" s="444"/>
      <c r="O70" s="444"/>
      <c r="P70" s="445"/>
      <c r="Q70" s="443">
        <f>SUM(Q69:T69)</f>
        <v>90</v>
      </c>
      <c r="R70" s="444"/>
      <c r="S70" s="444"/>
      <c r="T70" s="445"/>
      <c r="U70" s="443">
        <f>SUM(U69:X69)</f>
        <v>120</v>
      </c>
      <c r="V70" s="444"/>
      <c r="W70" s="444"/>
      <c r="X70" s="445"/>
      <c r="Y70" s="443">
        <f>SUM(Y69:AB69)</f>
        <v>30</v>
      </c>
      <c r="Z70" s="444"/>
      <c r="AA70" s="444"/>
      <c r="AB70" s="445"/>
      <c r="AC70" s="443">
        <f>SUM(AC69:AF69)</f>
        <v>30</v>
      </c>
      <c r="AD70" s="444"/>
      <c r="AE70" s="444"/>
      <c r="AF70" s="445"/>
      <c r="AG70" s="443">
        <f>SUM(AG69:AJ69)</f>
        <v>90</v>
      </c>
      <c r="AH70" s="444"/>
      <c r="AI70" s="444"/>
      <c r="AJ70" s="445"/>
      <c r="AK70" s="443">
        <f>SUM(AK69:AN69)</f>
        <v>0</v>
      </c>
      <c r="AL70" s="444"/>
      <c r="AM70" s="444"/>
      <c r="AN70" s="445"/>
      <c r="AO70" s="443">
        <f>SUM(AO69:AR69)</f>
        <v>0</v>
      </c>
      <c r="AP70" s="444"/>
      <c r="AQ70" s="444"/>
      <c r="AR70" s="445"/>
      <c r="AT70" s="43">
        <f>SUM(M70:AR70)</f>
        <v>465</v>
      </c>
    </row>
    <row r="71" spans="2:46" s="43" customFormat="1" ht="18" customHeight="1">
      <c r="B71" s="482"/>
      <c r="C71" s="483"/>
      <c r="D71" s="484"/>
      <c r="E71" s="452" t="s">
        <v>27</v>
      </c>
      <c r="F71" s="453"/>
      <c r="G71" s="454"/>
      <c r="H71" s="461" t="s">
        <v>28</v>
      </c>
      <c r="I71" s="421"/>
      <c r="J71" s="421"/>
      <c r="K71" s="421"/>
      <c r="L71" s="422"/>
      <c r="M71" s="417">
        <v>1</v>
      </c>
      <c r="N71" s="418"/>
      <c r="O71" s="418"/>
      <c r="P71" s="419"/>
      <c r="Q71" s="417">
        <v>2</v>
      </c>
      <c r="R71" s="418"/>
      <c r="S71" s="418"/>
      <c r="T71" s="419"/>
      <c r="U71" s="417">
        <v>0</v>
      </c>
      <c r="V71" s="418"/>
      <c r="W71" s="418"/>
      <c r="X71" s="419"/>
      <c r="Y71" s="417">
        <v>0</v>
      </c>
      <c r="Z71" s="418"/>
      <c r="AA71" s="418"/>
      <c r="AB71" s="419"/>
      <c r="AC71" s="417">
        <v>0</v>
      </c>
      <c r="AD71" s="418"/>
      <c r="AE71" s="418"/>
      <c r="AF71" s="419"/>
      <c r="AG71" s="417">
        <v>1</v>
      </c>
      <c r="AH71" s="418"/>
      <c r="AI71" s="418"/>
      <c r="AJ71" s="419"/>
      <c r="AK71" s="417">
        <v>0</v>
      </c>
      <c r="AL71" s="418"/>
      <c r="AM71" s="418"/>
      <c r="AN71" s="419"/>
      <c r="AO71" s="417">
        <v>0</v>
      </c>
      <c r="AP71" s="418"/>
      <c r="AQ71" s="418"/>
      <c r="AR71" s="419"/>
      <c r="AT71" s="43">
        <f>SUM(M71:AR71)</f>
        <v>4</v>
      </c>
    </row>
    <row r="72" spans="2:46" s="43" customFormat="1" ht="18" customHeight="1">
      <c r="B72" s="482"/>
      <c r="C72" s="483"/>
      <c r="D72" s="484"/>
      <c r="E72" s="455"/>
      <c r="F72" s="456"/>
      <c r="G72" s="457"/>
      <c r="H72" s="435" t="s">
        <v>29</v>
      </c>
      <c r="I72" s="436"/>
      <c r="J72" s="436"/>
      <c r="K72" s="436"/>
      <c r="L72" s="437"/>
      <c r="M72" s="414">
        <v>3</v>
      </c>
      <c r="N72" s="415"/>
      <c r="O72" s="415"/>
      <c r="P72" s="416"/>
      <c r="Q72" s="414">
        <v>2</v>
      </c>
      <c r="R72" s="415"/>
      <c r="S72" s="415"/>
      <c r="T72" s="416"/>
      <c r="U72" s="414">
        <v>7</v>
      </c>
      <c r="V72" s="415"/>
      <c r="W72" s="415"/>
      <c r="X72" s="416"/>
      <c r="Y72" s="414">
        <v>1</v>
      </c>
      <c r="Z72" s="415"/>
      <c r="AA72" s="415"/>
      <c r="AB72" s="416"/>
      <c r="AC72" s="414">
        <v>1</v>
      </c>
      <c r="AD72" s="415"/>
      <c r="AE72" s="415"/>
      <c r="AF72" s="416"/>
      <c r="AG72" s="414">
        <v>1</v>
      </c>
      <c r="AH72" s="415"/>
      <c r="AI72" s="415"/>
      <c r="AJ72" s="416"/>
      <c r="AK72" s="414">
        <v>0</v>
      </c>
      <c r="AL72" s="415"/>
      <c r="AM72" s="415"/>
      <c r="AN72" s="416"/>
      <c r="AO72" s="414">
        <v>0</v>
      </c>
      <c r="AP72" s="415"/>
      <c r="AQ72" s="415"/>
      <c r="AR72" s="416"/>
      <c r="AT72" s="43">
        <f>SUM(M72:AR72)</f>
        <v>15</v>
      </c>
    </row>
    <row r="73" spans="2:46" s="43" customFormat="1" ht="18" customHeight="1" thickBot="1">
      <c r="B73" s="482"/>
      <c r="C73" s="483"/>
      <c r="D73" s="484"/>
      <c r="E73" s="458"/>
      <c r="F73" s="459"/>
      <c r="G73" s="460"/>
      <c r="H73" s="435" t="s">
        <v>65</v>
      </c>
      <c r="I73" s="436"/>
      <c r="J73" s="436"/>
      <c r="K73" s="436"/>
      <c r="L73" s="437"/>
      <c r="M73" s="413">
        <f>SumaECTS(M59:P63)+M31</f>
        <v>13</v>
      </c>
      <c r="N73" s="413"/>
      <c r="O73" s="413"/>
      <c r="P73" s="413"/>
      <c r="Q73" s="413">
        <f>SumaECTS(Q59:T63)+Q31</f>
        <v>14</v>
      </c>
      <c r="R73" s="413"/>
      <c r="S73" s="413"/>
      <c r="T73" s="413"/>
      <c r="U73" s="413">
        <f>SumaECTS(U59:X63)+U31</f>
        <v>18</v>
      </c>
      <c r="V73" s="413"/>
      <c r="W73" s="413"/>
      <c r="X73" s="413"/>
      <c r="Y73" s="413">
        <f>SumaECTS(Y59:AB63)+Y31</f>
        <v>2</v>
      </c>
      <c r="Z73" s="413"/>
      <c r="AA73" s="413"/>
      <c r="AB73" s="413"/>
      <c r="AC73" s="413">
        <f>SumaECTS(AC59:AF63)+AC31</f>
        <v>2</v>
      </c>
      <c r="AD73" s="413"/>
      <c r="AE73" s="413"/>
      <c r="AF73" s="413"/>
      <c r="AG73" s="413">
        <f>SumaECTS(AG59:AJ63)+AG31</f>
        <v>8</v>
      </c>
      <c r="AH73" s="413"/>
      <c r="AI73" s="413"/>
      <c r="AJ73" s="413"/>
      <c r="AK73" s="413">
        <f>SumaECTS(AK59:AN63)+AK31</f>
        <v>0</v>
      </c>
      <c r="AL73" s="413"/>
      <c r="AM73" s="413"/>
      <c r="AN73" s="413"/>
      <c r="AO73" s="413">
        <f>SumaECTS(AO59:AR63)+AO31</f>
        <v>0</v>
      </c>
      <c r="AP73" s="413"/>
      <c r="AQ73" s="413"/>
      <c r="AR73" s="413"/>
      <c r="AT73" s="43">
        <f>SUM(M73:AR73)</f>
        <v>57</v>
      </c>
    </row>
    <row r="74" spans="2:44" s="43" customFormat="1" ht="18" customHeight="1"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61"/>
      <c r="W74" s="122"/>
      <c r="X74" s="122"/>
      <c r="Y74" s="122"/>
      <c r="Z74" s="61"/>
      <c r="AA74" s="122"/>
      <c r="AB74" s="122"/>
      <c r="AC74" s="122"/>
      <c r="AD74" s="122"/>
      <c r="AE74" s="61"/>
      <c r="AF74" s="123"/>
      <c r="AG74" s="124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5"/>
    </row>
    <row r="75" spans="2:44" s="43" customFormat="1" ht="18" customHeight="1">
      <c r="B75" s="126" t="s">
        <v>61</v>
      </c>
      <c r="C75" s="127"/>
      <c r="D75" s="127"/>
      <c r="E75" s="127"/>
      <c r="F75" s="127"/>
      <c r="G75" s="127"/>
      <c r="H75" s="127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9"/>
      <c r="AG75" s="651" t="s">
        <v>290</v>
      </c>
      <c r="AH75" s="650"/>
      <c r="AI75" s="650"/>
      <c r="AJ75" s="650"/>
      <c r="AK75" s="650"/>
      <c r="AL75" s="650"/>
      <c r="AM75" s="650"/>
      <c r="AN75" s="650"/>
      <c r="AO75" s="650"/>
      <c r="AP75" s="650"/>
      <c r="AQ75" s="650"/>
      <c r="AR75" s="652"/>
    </row>
    <row r="76" spans="2:44" s="43" customFormat="1" ht="18" customHeight="1">
      <c r="B76" s="131"/>
      <c r="D76" s="132" t="s">
        <v>267</v>
      </c>
      <c r="E76" s="132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127"/>
      <c r="S76" s="127"/>
      <c r="T76" s="127"/>
      <c r="U76" s="133"/>
      <c r="V76" s="133"/>
      <c r="W76" s="133"/>
      <c r="X76" s="133"/>
      <c r="Y76" s="133"/>
      <c r="Z76" s="133"/>
      <c r="AA76" s="133"/>
      <c r="AB76" s="133"/>
      <c r="AC76" s="127"/>
      <c r="AD76" s="127"/>
      <c r="AE76" s="128"/>
      <c r="AF76" s="129"/>
      <c r="AG76" s="134"/>
      <c r="AH76" s="127"/>
      <c r="AI76" s="133"/>
      <c r="AJ76" s="133"/>
      <c r="AK76" s="128"/>
      <c r="AL76" s="128"/>
      <c r="AM76" s="128"/>
      <c r="AN76" s="128"/>
      <c r="AO76" s="128"/>
      <c r="AP76" s="49"/>
      <c r="AQ76" s="49"/>
      <c r="AR76" s="135"/>
    </row>
    <row r="77" spans="2:44" s="43" customFormat="1" ht="18" customHeight="1">
      <c r="B77" s="131"/>
      <c r="D77" s="132" t="s">
        <v>268</v>
      </c>
      <c r="E77" s="132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136"/>
      <c r="S77" s="136"/>
      <c r="T77" s="136"/>
      <c r="U77" s="137"/>
      <c r="V77" s="138"/>
      <c r="W77" s="137"/>
      <c r="X77" s="137"/>
      <c r="Y77" s="137"/>
      <c r="Z77" s="138"/>
      <c r="AA77" s="137"/>
      <c r="AB77" s="137"/>
      <c r="AC77" s="128"/>
      <c r="AD77" s="128"/>
      <c r="AE77" s="128"/>
      <c r="AF77" s="129"/>
      <c r="AG77" s="130"/>
      <c r="AH77" s="138" t="s">
        <v>30</v>
      </c>
      <c r="AI77" s="136"/>
      <c r="AJ77" s="136"/>
      <c r="AK77" s="137"/>
      <c r="AL77" s="139"/>
      <c r="AM77" s="128"/>
      <c r="AN77" s="128"/>
      <c r="AO77" s="139"/>
      <c r="AP77" s="139"/>
      <c r="AQ77" s="139"/>
      <c r="AR77" s="129"/>
    </row>
    <row r="78" spans="2:44" s="43" customFormat="1" ht="18" customHeight="1">
      <c r="B78" s="131"/>
      <c r="D78" s="403" t="s">
        <v>269</v>
      </c>
      <c r="E78" s="132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27"/>
      <c r="S78" s="127"/>
      <c r="T78" s="127"/>
      <c r="U78" s="133"/>
      <c r="V78" s="133"/>
      <c r="W78" s="133"/>
      <c r="X78" s="133"/>
      <c r="Y78" s="133"/>
      <c r="Z78" s="133"/>
      <c r="AA78" s="133"/>
      <c r="AB78" s="133"/>
      <c r="AC78" s="128"/>
      <c r="AD78" s="128"/>
      <c r="AE78" s="128"/>
      <c r="AF78" s="129"/>
      <c r="AG78" s="130"/>
      <c r="AH78" s="137" t="s">
        <v>31</v>
      </c>
      <c r="AI78" s="137" t="s">
        <v>32</v>
      </c>
      <c r="AJ78" s="127"/>
      <c r="AK78" s="133"/>
      <c r="AL78" s="128"/>
      <c r="AM78" s="128"/>
      <c r="AN78" s="128"/>
      <c r="AO78" s="128"/>
      <c r="AP78" s="128"/>
      <c r="AQ78" s="128"/>
      <c r="AR78" s="141"/>
    </row>
    <row r="79" spans="2:44" s="43" customFormat="1" ht="18" customHeight="1">
      <c r="B79" s="131"/>
      <c r="D79" s="132" t="s">
        <v>270</v>
      </c>
      <c r="E79" s="132"/>
      <c r="F79" s="140"/>
      <c r="G79" s="140"/>
      <c r="H79" s="68"/>
      <c r="I79" s="142"/>
      <c r="J79" s="142"/>
      <c r="K79" s="142"/>
      <c r="L79" s="142"/>
      <c r="M79" s="142"/>
      <c r="N79" s="142"/>
      <c r="O79" s="142"/>
      <c r="P79" s="142"/>
      <c r="Q79" s="142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28"/>
      <c r="AD79" s="128"/>
      <c r="AE79" s="128"/>
      <c r="AF79" s="129"/>
      <c r="AG79" s="130"/>
      <c r="AH79" s="136" t="s">
        <v>33</v>
      </c>
      <c r="AI79" s="136" t="s">
        <v>34</v>
      </c>
      <c r="AJ79" s="143"/>
      <c r="AK79" s="143"/>
      <c r="AL79" s="128"/>
      <c r="AM79" s="128"/>
      <c r="AN79" s="128"/>
      <c r="AO79" s="128"/>
      <c r="AP79" s="128"/>
      <c r="AQ79" s="128"/>
      <c r="AR79" s="129"/>
    </row>
    <row r="80" spans="2:44" s="43" customFormat="1" ht="18" customHeight="1">
      <c r="B80" s="131"/>
      <c r="D80" s="132" t="s">
        <v>271</v>
      </c>
      <c r="E80" s="132"/>
      <c r="F80" s="68"/>
      <c r="G80" s="68"/>
      <c r="H80" s="68"/>
      <c r="I80" s="68"/>
      <c r="J80" s="68"/>
      <c r="K80" s="68"/>
      <c r="L80" s="144"/>
      <c r="M80" s="68"/>
      <c r="N80" s="68"/>
      <c r="O80" s="68"/>
      <c r="P80" s="68"/>
      <c r="Q80" s="68"/>
      <c r="R80" s="145"/>
      <c r="S80" s="145"/>
      <c r="T80" s="145"/>
      <c r="U80" s="145"/>
      <c r="V80" s="127"/>
      <c r="W80" s="127"/>
      <c r="X80" s="127"/>
      <c r="Y80" s="145"/>
      <c r="Z80" s="127"/>
      <c r="AA80" s="127"/>
      <c r="AB80" s="127"/>
      <c r="AC80" s="128"/>
      <c r="AD80" s="128"/>
      <c r="AE80" s="128"/>
      <c r="AF80" s="129"/>
      <c r="AG80" s="130"/>
      <c r="AH80" s="137" t="s">
        <v>17</v>
      </c>
      <c r="AI80" s="653" t="s">
        <v>35</v>
      </c>
      <c r="AJ80" s="127"/>
      <c r="AK80" s="127"/>
      <c r="AL80" s="128"/>
      <c r="AM80" s="128"/>
      <c r="AN80" s="128"/>
      <c r="AO80" s="128"/>
      <c r="AP80" s="128"/>
      <c r="AQ80" s="128"/>
      <c r="AR80" s="129"/>
    </row>
    <row r="81" spans="2:44" s="43" customFormat="1" ht="18" customHeight="1">
      <c r="B81" s="131"/>
      <c r="C81" s="404"/>
      <c r="D81" s="146"/>
      <c r="E81" s="68"/>
      <c r="F81" s="68"/>
      <c r="G81" s="68"/>
      <c r="H81" s="68"/>
      <c r="I81" s="47"/>
      <c r="J81" s="47"/>
      <c r="K81" s="47"/>
      <c r="L81" s="47"/>
      <c r="M81" s="47"/>
      <c r="N81" s="47"/>
      <c r="O81" s="47"/>
      <c r="P81" s="47"/>
      <c r="Q81" s="4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8"/>
      <c r="AD81" s="128"/>
      <c r="AE81" s="128"/>
      <c r="AF81" s="129"/>
      <c r="AG81" s="130"/>
      <c r="AH81" s="137" t="s">
        <v>36</v>
      </c>
      <c r="AI81" s="137" t="s">
        <v>37</v>
      </c>
      <c r="AJ81" s="127"/>
      <c r="AK81" s="127"/>
      <c r="AL81" s="128"/>
      <c r="AM81" s="128"/>
      <c r="AN81" s="128"/>
      <c r="AO81" s="128"/>
      <c r="AP81" s="128"/>
      <c r="AQ81" s="128"/>
      <c r="AR81" s="129"/>
    </row>
    <row r="82" spans="2:44" s="43" customFormat="1" ht="18" customHeight="1">
      <c r="B82" s="131"/>
      <c r="C82" s="405"/>
      <c r="D82" s="128"/>
      <c r="E82" s="68"/>
      <c r="F82" s="68"/>
      <c r="G82" s="68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127"/>
      <c r="S82" s="127"/>
      <c r="T82" s="127"/>
      <c r="U82" s="133"/>
      <c r="V82" s="133"/>
      <c r="W82" s="133"/>
      <c r="X82" s="133"/>
      <c r="Y82" s="133"/>
      <c r="Z82" s="133"/>
      <c r="AA82" s="133"/>
      <c r="AB82" s="133"/>
      <c r="AC82" s="128"/>
      <c r="AD82" s="128"/>
      <c r="AE82" s="128"/>
      <c r="AF82" s="129"/>
      <c r="AG82" s="130"/>
      <c r="AH82" s="137" t="s">
        <v>38</v>
      </c>
      <c r="AI82" s="137" t="s">
        <v>39</v>
      </c>
      <c r="AJ82" s="127"/>
      <c r="AK82" s="133"/>
      <c r="AL82" s="128"/>
      <c r="AM82" s="128"/>
      <c r="AN82" s="128"/>
      <c r="AO82" s="128"/>
      <c r="AP82" s="128"/>
      <c r="AQ82" s="128"/>
      <c r="AR82" s="129"/>
    </row>
    <row r="83" spans="2:44" s="43" customFormat="1" ht="18" customHeight="1">
      <c r="B83" s="131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68"/>
      <c r="O83" s="68"/>
      <c r="P83" s="68"/>
      <c r="Q83" s="68"/>
      <c r="R83" s="145"/>
      <c r="S83" s="145"/>
      <c r="T83" s="145"/>
      <c r="U83" s="133"/>
      <c r="V83" s="133"/>
      <c r="W83" s="133"/>
      <c r="X83" s="133"/>
      <c r="Y83" s="133"/>
      <c r="Z83" s="133"/>
      <c r="AA83" s="133"/>
      <c r="AB83" s="133"/>
      <c r="AC83" s="128"/>
      <c r="AD83" s="128"/>
      <c r="AE83" s="128"/>
      <c r="AF83" s="129"/>
      <c r="AG83" s="130"/>
      <c r="AH83" s="136" t="s">
        <v>40</v>
      </c>
      <c r="AI83" s="136" t="s">
        <v>41</v>
      </c>
      <c r="AJ83" s="127"/>
      <c r="AK83" s="133"/>
      <c r="AL83" s="128"/>
      <c r="AM83" s="128"/>
      <c r="AN83" s="128"/>
      <c r="AO83" s="128"/>
      <c r="AP83" s="128"/>
      <c r="AQ83" s="128"/>
      <c r="AR83" s="129"/>
    </row>
    <row r="84" spans="2:44" s="43" customFormat="1" ht="18" customHeight="1">
      <c r="B84" s="131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127"/>
      <c r="S84" s="127"/>
      <c r="T84" s="127"/>
      <c r="U84" s="133"/>
      <c r="V84" s="133"/>
      <c r="W84" s="133"/>
      <c r="X84" s="133"/>
      <c r="Y84" s="133"/>
      <c r="Z84" s="133"/>
      <c r="AA84" s="133"/>
      <c r="AB84" s="133"/>
      <c r="AC84" s="128"/>
      <c r="AD84" s="128"/>
      <c r="AE84" s="128"/>
      <c r="AF84" s="129"/>
      <c r="AG84" s="130"/>
      <c r="AH84" s="147"/>
      <c r="AI84" s="136" t="s">
        <v>64</v>
      </c>
      <c r="AK84" s="133"/>
      <c r="AL84" s="128"/>
      <c r="AM84" s="128"/>
      <c r="AN84" s="128"/>
      <c r="AO84" s="128"/>
      <c r="AP84" s="128"/>
      <c r="AQ84" s="128"/>
      <c r="AR84" s="129"/>
    </row>
    <row r="85" spans="2:44" s="43" customFormat="1" ht="18" customHeight="1" thickBot="1">
      <c r="B85" s="148"/>
      <c r="C85" s="149"/>
      <c r="D85" s="149"/>
      <c r="E85" s="149"/>
      <c r="F85" s="150"/>
      <c r="G85" s="150"/>
      <c r="H85" s="150"/>
      <c r="I85" s="150"/>
      <c r="J85" s="150"/>
      <c r="K85" s="150"/>
      <c r="L85" s="149"/>
      <c r="M85" s="149"/>
      <c r="N85" s="149"/>
      <c r="O85" s="149"/>
      <c r="P85" s="149"/>
      <c r="Q85" s="149"/>
      <c r="R85" s="149"/>
      <c r="S85" s="149"/>
      <c r="T85" s="149"/>
      <c r="U85" s="151"/>
      <c r="V85" s="152"/>
      <c r="W85" s="152"/>
      <c r="X85" s="152"/>
      <c r="Y85" s="151"/>
      <c r="Z85" s="152"/>
      <c r="AA85" s="152"/>
      <c r="AB85" s="152"/>
      <c r="AC85" s="152"/>
      <c r="AD85" s="152"/>
      <c r="AE85" s="152"/>
      <c r="AF85" s="153"/>
      <c r="AG85" s="440" t="s">
        <v>51</v>
      </c>
      <c r="AH85" s="441"/>
      <c r="AI85" s="441"/>
      <c r="AJ85" s="441"/>
      <c r="AK85" s="441"/>
      <c r="AL85" s="441"/>
      <c r="AM85" s="441"/>
      <c r="AN85" s="441"/>
      <c r="AO85" s="441"/>
      <c r="AP85" s="441"/>
      <c r="AQ85" s="441"/>
      <c r="AR85" s="442"/>
    </row>
    <row r="86" spans="2:44" s="43" customFormat="1" ht="36" customHeight="1">
      <c r="B86" s="526"/>
      <c r="C86" s="527"/>
      <c r="D86" s="528"/>
      <c r="E86" s="529" t="s">
        <v>284</v>
      </c>
      <c r="F86" s="530"/>
      <c r="G86" s="530"/>
      <c r="H86" s="530"/>
      <c r="I86" s="530"/>
      <c r="J86" s="530"/>
      <c r="K86" s="530"/>
      <c r="L86" s="530"/>
      <c r="M86" s="530"/>
      <c r="N86" s="530"/>
      <c r="O86" s="530"/>
      <c r="P86" s="530"/>
      <c r="Q86" s="530"/>
      <c r="R86" s="530"/>
      <c r="S86" s="530"/>
      <c r="T86" s="530"/>
      <c r="U86" s="530"/>
      <c r="V86" s="530"/>
      <c r="W86" s="530"/>
      <c r="X86" s="530"/>
      <c r="Y86" s="530"/>
      <c r="Z86" s="530"/>
      <c r="AA86" s="530"/>
      <c r="AB86" s="530"/>
      <c r="AC86" s="530"/>
      <c r="AD86" s="530"/>
      <c r="AE86" s="530"/>
      <c r="AF86" s="531"/>
      <c r="AG86" s="535" t="s">
        <v>0</v>
      </c>
      <c r="AH86" s="453"/>
      <c r="AI86" s="453"/>
      <c r="AJ86" s="453"/>
      <c r="AK86" s="453"/>
      <c r="AL86" s="453"/>
      <c r="AM86" s="453"/>
      <c r="AN86" s="453"/>
      <c r="AO86" s="453"/>
      <c r="AP86" s="453"/>
      <c r="AQ86" s="453"/>
      <c r="AR86" s="536"/>
    </row>
    <row r="87" spans="2:44" s="43" customFormat="1" ht="18" customHeight="1">
      <c r="B87" s="525" t="s">
        <v>266</v>
      </c>
      <c r="C87" s="411"/>
      <c r="D87" s="412"/>
      <c r="E87" s="532"/>
      <c r="F87" s="533"/>
      <c r="G87" s="533"/>
      <c r="H87" s="533"/>
      <c r="I87" s="533"/>
      <c r="J87" s="533"/>
      <c r="K87" s="533"/>
      <c r="L87" s="533"/>
      <c r="M87" s="533"/>
      <c r="N87" s="533"/>
      <c r="O87" s="533"/>
      <c r="P87" s="533"/>
      <c r="Q87" s="533"/>
      <c r="R87" s="533"/>
      <c r="S87" s="533"/>
      <c r="T87" s="533"/>
      <c r="U87" s="533"/>
      <c r="V87" s="533"/>
      <c r="W87" s="533"/>
      <c r="X87" s="533"/>
      <c r="Y87" s="533"/>
      <c r="Z87" s="533"/>
      <c r="AA87" s="533"/>
      <c r="AB87" s="533"/>
      <c r="AC87" s="533"/>
      <c r="AD87" s="533"/>
      <c r="AE87" s="533"/>
      <c r="AF87" s="534"/>
      <c r="AG87" s="278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135"/>
    </row>
    <row r="88" spans="2:44" s="43" customFormat="1" ht="18" customHeight="1">
      <c r="B88" s="525"/>
      <c r="C88" s="411"/>
      <c r="D88" s="412"/>
      <c r="E88" s="45" t="s">
        <v>93</v>
      </c>
      <c r="F88" s="44"/>
      <c r="G88" s="44"/>
      <c r="H88" s="44"/>
      <c r="I88" s="44"/>
      <c r="J88" s="46" t="s">
        <v>289</v>
      </c>
      <c r="K88" s="47"/>
      <c r="L88" s="44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5"/>
      <c r="X88" s="45"/>
      <c r="Y88" s="46"/>
      <c r="Z88" s="46"/>
      <c r="AA88" s="45"/>
      <c r="AB88" s="45"/>
      <c r="AC88" s="47"/>
      <c r="AD88" s="45"/>
      <c r="AE88" s="45"/>
      <c r="AF88" s="45"/>
      <c r="AG88" s="428"/>
      <c r="AH88" s="429"/>
      <c r="AI88" s="429"/>
      <c r="AJ88" s="429"/>
      <c r="AK88" s="429"/>
      <c r="AL88" s="429"/>
      <c r="AM88" s="429"/>
      <c r="AN88" s="429"/>
      <c r="AO88" s="429"/>
      <c r="AP88" s="429"/>
      <c r="AQ88" s="429"/>
      <c r="AR88" s="430"/>
    </row>
    <row r="89" spans="2:44" s="43" customFormat="1" ht="18" customHeight="1">
      <c r="B89" s="410" t="s">
        <v>66</v>
      </c>
      <c r="C89" s="411"/>
      <c r="D89" s="412"/>
      <c r="E89" s="45" t="s">
        <v>92</v>
      </c>
      <c r="F89" s="44"/>
      <c r="G89" s="44"/>
      <c r="H89" s="45"/>
      <c r="I89" s="45"/>
      <c r="J89" s="46" t="s">
        <v>206</v>
      </c>
      <c r="K89" s="47"/>
      <c r="L89" s="46"/>
      <c r="M89" s="46"/>
      <c r="N89" s="49"/>
      <c r="O89" s="44"/>
      <c r="P89" s="46"/>
      <c r="Q89" s="46"/>
      <c r="R89" s="46"/>
      <c r="S89" s="46"/>
      <c r="T89" s="46"/>
      <c r="U89" s="46"/>
      <c r="V89" s="46"/>
      <c r="W89" s="45"/>
      <c r="X89" s="45"/>
      <c r="Y89" s="46"/>
      <c r="Z89" s="46"/>
      <c r="AA89" s="45"/>
      <c r="AB89" s="45"/>
      <c r="AC89" s="47"/>
      <c r="AD89" s="48"/>
      <c r="AE89" s="48"/>
      <c r="AF89" s="48"/>
      <c r="AG89" s="428"/>
      <c r="AH89" s="429"/>
      <c r="AI89" s="429"/>
      <c r="AJ89" s="429"/>
      <c r="AK89" s="429"/>
      <c r="AL89" s="429"/>
      <c r="AM89" s="429"/>
      <c r="AN89" s="429"/>
      <c r="AO89" s="429"/>
      <c r="AP89" s="429"/>
      <c r="AQ89" s="429"/>
      <c r="AR89" s="430"/>
    </row>
    <row r="90" spans="2:44" s="43" customFormat="1" ht="18" customHeight="1">
      <c r="B90" s="410" t="s">
        <v>62</v>
      </c>
      <c r="C90" s="411"/>
      <c r="D90" s="412"/>
      <c r="E90" s="45" t="s">
        <v>1</v>
      </c>
      <c r="F90" s="45"/>
      <c r="G90" s="45"/>
      <c r="H90" s="45"/>
      <c r="I90" s="45"/>
      <c r="J90" s="50" t="s">
        <v>142</v>
      </c>
      <c r="K90" s="47"/>
      <c r="L90" s="46"/>
      <c r="M90" s="46"/>
      <c r="N90" s="46"/>
      <c r="O90" s="44"/>
      <c r="P90" s="46"/>
      <c r="Q90" s="46"/>
      <c r="R90" s="46"/>
      <c r="S90" s="46"/>
      <c r="T90" s="46"/>
      <c r="U90" s="46"/>
      <c r="V90" s="46"/>
      <c r="W90" s="45"/>
      <c r="X90" s="45"/>
      <c r="Y90" s="46"/>
      <c r="Z90" s="46"/>
      <c r="AA90" s="45"/>
      <c r="AB90" s="45"/>
      <c r="AC90" s="47"/>
      <c r="AD90" s="48"/>
      <c r="AE90" s="48"/>
      <c r="AF90" s="48"/>
      <c r="AG90" s="410" t="s">
        <v>2</v>
      </c>
      <c r="AH90" s="411"/>
      <c r="AI90" s="411"/>
      <c r="AJ90" s="411"/>
      <c r="AK90" s="411"/>
      <c r="AL90" s="411"/>
      <c r="AM90" s="411"/>
      <c r="AN90" s="411"/>
      <c r="AO90" s="411"/>
      <c r="AP90" s="411"/>
      <c r="AQ90" s="411"/>
      <c r="AR90" s="427"/>
    </row>
    <row r="91" spans="2:44" s="43" customFormat="1" ht="18" customHeight="1">
      <c r="B91" s="410" t="s">
        <v>285</v>
      </c>
      <c r="C91" s="411"/>
      <c r="D91" s="412"/>
      <c r="E91" s="53" t="s">
        <v>3</v>
      </c>
      <c r="F91" s="45"/>
      <c r="G91" s="45"/>
      <c r="H91" s="45"/>
      <c r="I91" s="45"/>
      <c r="J91" s="54" t="s">
        <v>143</v>
      </c>
      <c r="K91" s="47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5"/>
      <c r="X91" s="45"/>
      <c r="Y91" s="46"/>
      <c r="Z91" s="46"/>
      <c r="AA91" s="45"/>
      <c r="AB91" s="45"/>
      <c r="AC91" s="47"/>
      <c r="AD91" s="45"/>
      <c r="AE91" s="45"/>
      <c r="AF91" s="45"/>
      <c r="AG91" s="428" t="s">
        <v>4</v>
      </c>
      <c r="AH91" s="429"/>
      <c r="AI91" s="429"/>
      <c r="AJ91" s="429"/>
      <c r="AK91" s="429"/>
      <c r="AL91" s="429"/>
      <c r="AM91" s="429"/>
      <c r="AN91" s="429"/>
      <c r="AO91" s="429"/>
      <c r="AP91" s="429"/>
      <c r="AQ91" s="429"/>
      <c r="AR91" s="430"/>
    </row>
    <row r="92" spans="2:44" s="43" customFormat="1" ht="18" customHeight="1">
      <c r="B92" s="428"/>
      <c r="C92" s="429"/>
      <c r="D92" s="431"/>
      <c r="E92" s="53"/>
      <c r="F92" s="45"/>
      <c r="G92" s="45"/>
      <c r="H92" s="45"/>
      <c r="I92" s="45"/>
      <c r="J92" s="54" t="s">
        <v>144</v>
      </c>
      <c r="K92" s="47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5"/>
      <c r="X92" s="45"/>
      <c r="Y92" s="46"/>
      <c r="Z92" s="46"/>
      <c r="AA92" s="45"/>
      <c r="AB92" s="45"/>
      <c r="AC92" s="47"/>
      <c r="AD92" s="45"/>
      <c r="AE92" s="45"/>
      <c r="AF92" s="45"/>
      <c r="AG92" s="51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52"/>
    </row>
    <row r="93" spans="2:44" s="43" customFormat="1" ht="18" customHeight="1" thickBot="1">
      <c r="B93" s="519"/>
      <c r="C93" s="520"/>
      <c r="D93" s="521"/>
      <c r="E93" s="56"/>
      <c r="F93" s="57"/>
      <c r="G93" s="57"/>
      <c r="H93" s="57"/>
      <c r="I93" s="57"/>
      <c r="J93" s="57"/>
      <c r="K93" s="57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9"/>
      <c r="X93" s="59"/>
      <c r="Y93" s="58"/>
      <c r="Z93" s="58"/>
      <c r="AA93" s="59"/>
      <c r="AB93" s="59"/>
      <c r="AC93" s="57"/>
      <c r="AD93" s="55"/>
      <c r="AE93" s="55"/>
      <c r="AF93" s="55"/>
      <c r="AG93" s="522" t="s">
        <v>94</v>
      </c>
      <c r="AH93" s="523"/>
      <c r="AI93" s="523"/>
      <c r="AJ93" s="523"/>
      <c r="AK93" s="523"/>
      <c r="AL93" s="523"/>
      <c r="AM93" s="523"/>
      <c r="AN93" s="523"/>
      <c r="AO93" s="523"/>
      <c r="AP93" s="523"/>
      <c r="AQ93" s="523"/>
      <c r="AR93" s="524"/>
    </row>
    <row r="94" spans="2:44" s="43" customFormat="1" ht="9.75" customHeight="1" thickBot="1">
      <c r="B94" s="186"/>
      <c r="C94" s="64"/>
      <c r="D94" s="64"/>
      <c r="E94" s="187"/>
      <c r="F94" s="128"/>
      <c r="G94" s="128"/>
      <c r="H94" s="128"/>
      <c r="I94" s="128"/>
      <c r="J94" s="128"/>
      <c r="K94" s="12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39"/>
      <c r="X94" s="139"/>
      <c r="Y94" s="188"/>
      <c r="Z94" s="188"/>
      <c r="AA94" s="139"/>
      <c r="AB94" s="139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28"/>
      <c r="AR94" s="129"/>
    </row>
    <row r="95" spans="2:44" s="43" customFormat="1" ht="18" customHeight="1" thickBot="1">
      <c r="B95" s="502" t="s">
        <v>5</v>
      </c>
      <c r="C95" s="505" t="s">
        <v>6</v>
      </c>
      <c r="D95" s="506"/>
      <c r="E95" s="511" t="s">
        <v>7</v>
      </c>
      <c r="F95" s="506"/>
      <c r="G95" s="512"/>
      <c r="H95" s="515" t="s">
        <v>8</v>
      </c>
      <c r="I95" s="421"/>
      <c r="J95" s="421"/>
      <c r="K95" s="421"/>
      <c r="L95" s="421"/>
      <c r="M95" s="420" t="s">
        <v>52</v>
      </c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21"/>
      <c r="AD95" s="421"/>
      <c r="AE95" s="421"/>
      <c r="AF95" s="421"/>
      <c r="AG95" s="421"/>
      <c r="AH95" s="421"/>
      <c r="AI95" s="421"/>
      <c r="AJ95" s="421"/>
      <c r="AK95" s="421"/>
      <c r="AL95" s="421"/>
      <c r="AM95" s="421"/>
      <c r="AN95" s="421"/>
      <c r="AO95" s="421"/>
      <c r="AP95" s="421"/>
      <c r="AQ95" s="421"/>
      <c r="AR95" s="422"/>
    </row>
    <row r="96" spans="2:44" s="43" customFormat="1" ht="18" customHeight="1">
      <c r="B96" s="503"/>
      <c r="C96" s="507"/>
      <c r="D96" s="508"/>
      <c r="E96" s="513"/>
      <c r="F96" s="508"/>
      <c r="G96" s="514"/>
      <c r="H96" s="423" t="s">
        <v>10</v>
      </c>
      <c r="I96" s="470" t="s">
        <v>11</v>
      </c>
      <c r="J96" s="470"/>
      <c r="K96" s="470"/>
      <c r="L96" s="462"/>
      <c r="M96" s="432" t="s">
        <v>180</v>
      </c>
      <c r="N96" s="433"/>
      <c r="O96" s="433"/>
      <c r="P96" s="434"/>
      <c r="Q96" s="432" t="s">
        <v>181</v>
      </c>
      <c r="R96" s="433"/>
      <c r="S96" s="433"/>
      <c r="T96" s="434"/>
      <c r="U96" s="432" t="s">
        <v>182</v>
      </c>
      <c r="V96" s="433"/>
      <c r="W96" s="433"/>
      <c r="X96" s="434"/>
      <c r="Y96" s="420" t="s">
        <v>183</v>
      </c>
      <c r="Z96" s="421"/>
      <c r="AA96" s="421"/>
      <c r="AB96" s="422"/>
      <c r="AC96" s="420" t="s">
        <v>184</v>
      </c>
      <c r="AD96" s="421"/>
      <c r="AE96" s="421"/>
      <c r="AF96" s="422"/>
      <c r="AG96" s="420" t="s">
        <v>185</v>
      </c>
      <c r="AH96" s="421"/>
      <c r="AI96" s="421"/>
      <c r="AJ96" s="422"/>
      <c r="AK96" s="420" t="s">
        <v>186</v>
      </c>
      <c r="AL96" s="421"/>
      <c r="AM96" s="421"/>
      <c r="AN96" s="422"/>
      <c r="AO96" s="432" t="s">
        <v>187</v>
      </c>
      <c r="AP96" s="433"/>
      <c r="AQ96" s="433"/>
      <c r="AR96" s="434"/>
    </row>
    <row r="97" spans="2:44" s="43" customFormat="1" ht="18" customHeight="1">
      <c r="B97" s="503"/>
      <c r="C97" s="507"/>
      <c r="D97" s="508"/>
      <c r="E97" s="486" t="s">
        <v>13</v>
      </c>
      <c r="F97" s="498" t="s">
        <v>14</v>
      </c>
      <c r="G97" s="408" t="s">
        <v>65</v>
      </c>
      <c r="H97" s="501"/>
      <c r="I97" s="470" t="s">
        <v>15</v>
      </c>
      <c r="J97" s="470" t="s">
        <v>16</v>
      </c>
      <c r="K97" s="470" t="s">
        <v>17</v>
      </c>
      <c r="L97" s="462" t="s">
        <v>58</v>
      </c>
      <c r="M97" s="516" t="s">
        <v>265</v>
      </c>
      <c r="N97" s="517"/>
      <c r="O97" s="517"/>
      <c r="P97" s="517"/>
      <c r="Q97" s="517"/>
      <c r="R97" s="517"/>
      <c r="S97" s="517"/>
      <c r="T97" s="517"/>
      <c r="U97" s="517"/>
      <c r="V97" s="517"/>
      <c r="W97" s="517"/>
      <c r="X97" s="517"/>
      <c r="Y97" s="517"/>
      <c r="Z97" s="517"/>
      <c r="AA97" s="517"/>
      <c r="AB97" s="517"/>
      <c r="AC97" s="517"/>
      <c r="AD97" s="517"/>
      <c r="AE97" s="517"/>
      <c r="AF97" s="517"/>
      <c r="AG97" s="517"/>
      <c r="AH97" s="517"/>
      <c r="AI97" s="517"/>
      <c r="AJ97" s="517"/>
      <c r="AK97" s="517"/>
      <c r="AL97" s="517"/>
      <c r="AM97" s="517"/>
      <c r="AN97" s="517"/>
      <c r="AO97" s="517"/>
      <c r="AP97" s="517"/>
      <c r="AQ97" s="517"/>
      <c r="AR97" s="518"/>
    </row>
    <row r="98" spans="2:44" s="43" customFormat="1" ht="18" customHeight="1">
      <c r="B98" s="503"/>
      <c r="C98" s="507"/>
      <c r="D98" s="508"/>
      <c r="E98" s="486"/>
      <c r="F98" s="499"/>
      <c r="G98" s="472"/>
      <c r="H98" s="501"/>
      <c r="I98" s="470"/>
      <c r="J98" s="470"/>
      <c r="K98" s="470"/>
      <c r="L98" s="462"/>
      <c r="M98" s="423" t="s">
        <v>15</v>
      </c>
      <c r="N98" s="425" t="s">
        <v>16</v>
      </c>
      <c r="O98" s="406" t="s">
        <v>18</v>
      </c>
      <c r="P98" s="408" t="s">
        <v>63</v>
      </c>
      <c r="Q98" s="423" t="s">
        <v>15</v>
      </c>
      <c r="R98" s="425" t="s">
        <v>16</v>
      </c>
      <c r="S98" s="406" t="s">
        <v>18</v>
      </c>
      <c r="T98" s="408" t="s">
        <v>63</v>
      </c>
      <c r="U98" s="423" t="s">
        <v>15</v>
      </c>
      <c r="V98" s="425" t="s">
        <v>16</v>
      </c>
      <c r="W98" s="406" t="s">
        <v>18</v>
      </c>
      <c r="X98" s="408" t="s">
        <v>63</v>
      </c>
      <c r="Y98" s="423" t="s">
        <v>15</v>
      </c>
      <c r="Z98" s="425" t="s">
        <v>16</v>
      </c>
      <c r="AA98" s="406" t="s">
        <v>18</v>
      </c>
      <c r="AB98" s="408" t="s">
        <v>63</v>
      </c>
      <c r="AC98" s="423" t="s">
        <v>15</v>
      </c>
      <c r="AD98" s="425" t="s">
        <v>16</v>
      </c>
      <c r="AE98" s="406" t="s">
        <v>18</v>
      </c>
      <c r="AF98" s="408" t="s">
        <v>63</v>
      </c>
      <c r="AG98" s="423" t="s">
        <v>15</v>
      </c>
      <c r="AH98" s="425" t="s">
        <v>16</v>
      </c>
      <c r="AI98" s="406" t="s">
        <v>18</v>
      </c>
      <c r="AJ98" s="408" t="s">
        <v>63</v>
      </c>
      <c r="AK98" s="423" t="s">
        <v>15</v>
      </c>
      <c r="AL98" s="425" t="s">
        <v>16</v>
      </c>
      <c r="AM98" s="406" t="s">
        <v>18</v>
      </c>
      <c r="AN98" s="408" t="s">
        <v>63</v>
      </c>
      <c r="AO98" s="423" t="s">
        <v>15</v>
      </c>
      <c r="AP98" s="425" t="s">
        <v>16</v>
      </c>
      <c r="AQ98" s="406" t="s">
        <v>18</v>
      </c>
      <c r="AR98" s="408" t="s">
        <v>63</v>
      </c>
    </row>
    <row r="99" spans="2:44" s="43" customFormat="1" ht="18" customHeight="1" thickBot="1">
      <c r="B99" s="504"/>
      <c r="C99" s="509"/>
      <c r="D99" s="510"/>
      <c r="E99" s="487"/>
      <c r="F99" s="500"/>
      <c r="G99" s="409"/>
      <c r="H99" s="424"/>
      <c r="I99" s="471"/>
      <c r="J99" s="471"/>
      <c r="K99" s="471"/>
      <c r="L99" s="463"/>
      <c r="M99" s="424"/>
      <c r="N99" s="426"/>
      <c r="O99" s="407"/>
      <c r="P99" s="409"/>
      <c r="Q99" s="424"/>
      <c r="R99" s="426"/>
      <c r="S99" s="407"/>
      <c r="T99" s="409"/>
      <c r="U99" s="424"/>
      <c r="V99" s="426"/>
      <c r="W99" s="407"/>
      <c r="X99" s="409"/>
      <c r="Y99" s="424"/>
      <c r="Z99" s="426"/>
      <c r="AA99" s="407"/>
      <c r="AB99" s="409"/>
      <c r="AC99" s="424"/>
      <c r="AD99" s="426"/>
      <c r="AE99" s="407"/>
      <c r="AF99" s="409"/>
      <c r="AG99" s="424"/>
      <c r="AH99" s="426"/>
      <c r="AI99" s="407"/>
      <c r="AJ99" s="409"/>
      <c r="AK99" s="424"/>
      <c r="AL99" s="426"/>
      <c r="AM99" s="407"/>
      <c r="AN99" s="409"/>
      <c r="AO99" s="424"/>
      <c r="AP99" s="426"/>
      <c r="AQ99" s="407"/>
      <c r="AR99" s="409"/>
    </row>
    <row r="100" spans="2:44" s="190" customFormat="1" ht="18" customHeight="1" thickBot="1">
      <c r="B100" s="65" t="s">
        <v>53</v>
      </c>
      <c r="C100" s="495" t="s">
        <v>54</v>
      </c>
      <c r="D100" s="495"/>
      <c r="E100" s="543"/>
      <c r="F100" s="543"/>
      <c r="G100" s="189"/>
      <c r="H100" s="189"/>
      <c r="I100" s="543"/>
      <c r="J100" s="543"/>
      <c r="K100" s="543"/>
      <c r="L100" s="543"/>
      <c r="M100" s="543"/>
      <c r="N100" s="543"/>
      <c r="O100" s="543"/>
      <c r="P100" s="543"/>
      <c r="Q100" s="543"/>
      <c r="R100" s="543"/>
      <c r="S100" s="543"/>
      <c r="T100" s="543"/>
      <c r="U100" s="543"/>
      <c r="V100" s="543"/>
      <c r="W100" s="543"/>
      <c r="X100" s="543"/>
      <c r="Y100" s="543"/>
      <c r="Z100" s="543"/>
      <c r="AA100" s="543"/>
      <c r="AB100" s="543"/>
      <c r="AC100" s="543"/>
      <c r="AD100" s="543"/>
      <c r="AE100" s="543"/>
      <c r="AF100" s="543"/>
      <c r="AG100" s="543"/>
      <c r="AH100" s="543"/>
      <c r="AI100" s="543"/>
      <c r="AJ100" s="543"/>
      <c r="AK100" s="543"/>
      <c r="AL100" s="543"/>
      <c r="AM100" s="543"/>
      <c r="AN100" s="543"/>
      <c r="AO100" s="543"/>
      <c r="AP100" s="543"/>
      <c r="AQ100" s="543"/>
      <c r="AR100" s="544"/>
    </row>
    <row r="101" spans="2:44" s="43" customFormat="1" ht="18" customHeight="1">
      <c r="B101" s="69" t="s">
        <v>20</v>
      </c>
      <c r="C101" s="191" t="s">
        <v>146</v>
      </c>
      <c r="D101" s="192"/>
      <c r="E101" s="193"/>
      <c r="F101" s="194">
        <v>2</v>
      </c>
      <c r="G101" s="195">
        <f>SumaECTS(M101:AR101)</f>
        <v>4</v>
      </c>
      <c r="H101" s="196">
        <f aca="true" t="shared" si="3" ref="H101:H111">SUM(I101:L101)</f>
        <v>60</v>
      </c>
      <c r="I101" s="197">
        <f aca="true" t="shared" si="4" ref="I101:I116">IF(SUM(M101+Q101+U101+Y101+AC101+AG101+AK101+AO101)=0,"",SUM(M101+Q101+U101+Y101+AC101+AG101+AK101+AO101))</f>
        <v>30</v>
      </c>
      <c r="J101" s="197">
        <f aca="true" t="shared" si="5" ref="J101:J116">IF(SUM(N101+R101+V101+Z101+AD101+AH101+AL101+AP101)=0,"",SUM(N101+R101+V101+Z101+AD101+AH101+AL101+AP101))</f>
      </c>
      <c r="K101" s="197">
        <f aca="true" t="shared" si="6" ref="K101:K116">IF(SUM(O101+S101+W101+AA101+AE101+AI101+AM101+AQ101)=0,"",SUM(O101+S101+W101+AA101+AE101+AI101+AM101+AQ101))</f>
        <v>30</v>
      </c>
      <c r="L101" s="197">
        <f aca="true" t="shared" si="7" ref="L101:L116">IF(SUM(P101+T101+X101+AB101+AF101+AJ101+AN101+AR101)=0,"",SUM(P101+T101+X101+AB101+AF101+AJ101+AN101+AR101))</f>
      </c>
      <c r="M101" s="198"/>
      <c r="N101" s="199"/>
      <c r="O101" s="199"/>
      <c r="P101" s="200"/>
      <c r="Q101" s="201">
        <v>30</v>
      </c>
      <c r="R101" s="199"/>
      <c r="S101" s="199">
        <v>30</v>
      </c>
      <c r="T101" s="200"/>
      <c r="U101" s="89"/>
      <c r="V101" s="199"/>
      <c r="W101" s="199"/>
      <c r="X101" s="200"/>
      <c r="Y101" s="198"/>
      <c r="Z101" s="199"/>
      <c r="AA101" s="199"/>
      <c r="AB101" s="200"/>
      <c r="AC101" s="198"/>
      <c r="AD101" s="199"/>
      <c r="AE101" s="199"/>
      <c r="AF101" s="200"/>
      <c r="AG101" s="198"/>
      <c r="AH101" s="199"/>
      <c r="AI101" s="199"/>
      <c r="AJ101" s="200"/>
      <c r="AK101" s="198"/>
      <c r="AL101" s="199"/>
      <c r="AM101" s="199"/>
      <c r="AN101" s="200"/>
      <c r="AO101" s="198"/>
      <c r="AP101" s="199"/>
      <c r="AQ101" s="199"/>
      <c r="AR101" s="200"/>
    </row>
    <row r="102" spans="2:44" s="43" customFormat="1" ht="18" customHeight="1">
      <c r="B102" s="164" t="s">
        <v>21</v>
      </c>
      <c r="C102" s="191" t="s">
        <v>147</v>
      </c>
      <c r="D102" s="68"/>
      <c r="E102" s="202"/>
      <c r="F102" s="91">
        <v>2</v>
      </c>
      <c r="G102" s="92">
        <f aca="true" t="shared" si="8" ref="G102:G117">SumaECTS(M102:AR102)</f>
        <v>4</v>
      </c>
      <c r="H102" s="95">
        <f t="shared" si="3"/>
        <v>30</v>
      </c>
      <c r="I102" s="93">
        <f t="shared" si="4"/>
        <v>15</v>
      </c>
      <c r="J102" s="93">
        <f t="shared" si="5"/>
      </c>
      <c r="K102" s="93">
        <f t="shared" si="6"/>
        <v>15</v>
      </c>
      <c r="L102" s="93">
        <f t="shared" si="7"/>
      </c>
      <c r="M102" s="198"/>
      <c r="N102" s="199"/>
      <c r="O102" s="199"/>
      <c r="P102" s="200"/>
      <c r="Q102" s="198"/>
      <c r="R102" s="199"/>
      <c r="S102" s="199"/>
      <c r="T102" s="200"/>
      <c r="U102" s="198"/>
      <c r="V102" s="199"/>
      <c r="W102" s="199"/>
      <c r="X102" s="200"/>
      <c r="Y102" s="198">
        <v>15</v>
      </c>
      <c r="Z102" s="199"/>
      <c r="AA102" s="199">
        <v>15</v>
      </c>
      <c r="AB102" s="200"/>
      <c r="AC102" s="198"/>
      <c r="AD102" s="199"/>
      <c r="AE102" s="199"/>
      <c r="AF102" s="200"/>
      <c r="AG102" s="198"/>
      <c r="AH102" s="199"/>
      <c r="AI102" s="199"/>
      <c r="AJ102" s="200"/>
      <c r="AK102" s="198"/>
      <c r="AL102" s="199"/>
      <c r="AM102" s="199"/>
      <c r="AN102" s="200"/>
      <c r="AO102" s="198"/>
      <c r="AP102" s="199"/>
      <c r="AQ102" s="199"/>
      <c r="AR102" s="200"/>
    </row>
    <row r="103" spans="2:44" s="68" customFormat="1" ht="18" customHeight="1">
      <c r="B103" s="69" t="s">
        <v>22</v>
      </c>
      <c r="C103" s="191" t="s">
        <v>137</v>
      </c>
      <c r="D103" s="172"/>
      <c r="E103" s="203">
        <v>2</v>
      </c>
      <c r="F103" s="176">
        <v>2</v>
      </c>
      <c r="G103" s="92">
        <f t="shared" si="8"/>
        <v>13</v>
      </c>
      <c r="H103" s="95">
        <f t="shared" si="3"/>
        <v>60</v>
      </c>
      <c r="I103" s="93">
        <f t="shared" si="4"/>
        <v>30</v>
      </c>
      <c r="J103" s="93">
        <f t="shared" si="5"/>
        <v>30</v>
      </c>
      <c r="K103" s="93">
        <f t="shared" si="6"/>
      </c>
      <c r="L103" s="93">
        <f t="shared" si="7"/>
      </c>
      <c r="M103" s="204">
        <v>15</v>
      </c>
      <c r="N103" s="199">
        <v>15</v>
      </c>
      <c r="O103" s="199"/>
      <c r="P103" s="200"/>
      <c r="Q103" s="205">
        <v>15</v>
      </c>
      <c r="R103" s="199">
        <v>15</v>
      </c>
      <c r="S103" s="199"/>
      <c r="T103" s="200"/>
      <c r="U103" s="198"/>
      <c r="V103" s="199"/>
      <c r="W103" s="199"/>
      <c r="X103" s="200"/>
      <c r="Y103" s="198"/>
      <c r="Z103" s="199"/>
      <c r="AA103" s="199"/>
      <c r="AB103" s="200"/>
      <c r="AC103" s="198"/>
      <c r="AD103" s="199"/>
      <c r="AE103" s="199"/>
      <c r="AF103" s="200"/>
      <c r="AG103" s="198"/>
      <c r="AH103" s="199"/>
      <c r="AI103" s="199"/>
      <c r="AJ103" s="200"/>
      <c r="AK103" s="198"/>
      <c r="AL103" s="199"/>
      <c r="AM103" s="199"/>
      <c r="AN103" s="200"/>
      <c r="AO103" s="198"/>
      <c r="AP103" s="199"/>
      <c r="AQ103" s="199"/>
      <c r="AR103" s="200"/>
    </row>
    <row r="104" spans="2:44" s="68" customFormat="1" ht="18" customHeight="1">
      <c r="B104" s="164" t="s">
        <v>23</v>
      </c>
      <c r="C104" s="191" t="s">
        <v>148</v>
      </c>
      <c r="D104" s="172"/>
      <c r="E104" s="203">
        <v>1</v>
      </c>
      <c r="F104" s="176">
        <v>1</v>
      </c>
      <c r="G104" s="92">
        <f t="shared" si="8"/>
        <v>8</v>
      </c>
      <c r="H104" s="95">
        <f t="shared" si="3"/>
        <v>60</v>
      </c>
      <c r="I104" s="93">
        <f t="shared" si="4"/>
        <v>30</v>
      </c>
      <c r="J104" s="93">
        <f t="shared" si="5"/>
      </c>
      <c r="K104" s="93">
        <f t="shared" si="6"/>
        <v>30</v>
      </c>
      <c r="L104" s="93">
        <f t="shared" si="7"/>
      </c>
      <c r="M104" s="198"/>
      <c r="N104" s="199"/>
      <c r="O104" s="199"/>
      <c r="P104" s="200"/>
      <c r="Q104" s="198"/>
      <c r="R104" s="199"/>
      <c r="S104" s="199"/>
      <c r="T104" s="200"/>
      <c r="U104" s="205">
        <v>30</v>
      </c>
      <c r="V104" s="199"/>
      <c r="W104" s="199">
        <v>30</v>
      </c>
      <c r="X104" s="200"/>
      <c r="Y104" s="89"/>
      <c r="Z104" s="199"/>
      <c r="AA104" s="199"/>
      <c r="AB104" s="200"/>
      <c r="AC104" s="198"/>
      <c r="AD104" s="199"/>
      <c r="AE104" s="199"/>
      <c r="AF104" s="200"/>
      <c r="AG104" s="198"/>
      <c r="AH104" s="199"/>
      <c r="AI104" s="199"/>
      <c r="AJ104" s="200"/>
      <c r="AK104" s="198"/>
      <c r="AL104" s="199"/>
      <c r="AM104" s="199"/>
      <c r="AN104" s="200"/>
      <c r="AO104" s="198"/>
      <c r="AP104" s="199"/>
      <c r="AQ104" s="199"/>
      <c r="AR104" s="200"/>
    </row>
    <row r="105" spans="2:44" s="68" customFormat="1" ht="18" customHeight="1">
      <c r="B105" s="69" t="s">
        <v>24</v>
      </c>
      <c r="C105" s="191" t="s">
        <v>139</v>
      </c>
      <c r="D105" s="172"/>
      <c r="E105" s="203">
        <v>1</v>
      </c>
      <c r="F105" s="176">
        <v>1</v>
      </c>
      <c r="G105" s="92">
        <f t="shared" si="8"/>
        <v>7</v>
      </c>
      <c r="H105" s="95">
        <f t="shared" si="3"/>
        <v>45</v>
      </c>
      <c r="I105" s="93">
        <f t="shared" si="4"/>
        <v>30</v>
      </c>
      <c r="J105" s="93">
        <f t="shared" si="5"/>
      </c>
      <c r="K105" s="93">
        <f t="shared" si="6"/>
        <v>15</v>
      </c>
      <c r="L105" s="93">
        <f t="shared" si="7"/>
      </c>
      <c r="M105" s="198"/>
      <c r="N105" s="199"/>
      <c r="O105" s="199"/>
      <c r="P105" s="200"/>
      <c r="Q105" s="198"/>
      <c r="R105" s="199"/>
      <c r="S105" s="199"/>
      <c r="T105" s="200"/>
      <c r="U105" s="198"/>
      <c r="V105" s="199"/>
      <c r="W105" s="199"/>
      <c r="X105" s="200"/>
      <c r="Y105" s="204">
        <v>30</v>
      </c>
      <c r="Z105" s="199"/>
      <c r="AA105" s="199">
        <v>15</v>
      </c>
      <c r="AB105" s="200"/>
      <c r="AC105" s="89"/>
      <c r="AD105" s="199"/>
      <c r="AE105" s="199"/>
      <c r="AF105" s="200"/>
      <c r="AG105" s="198"/>
      <c r="AH105" s="199"/>
      <c r="AI105" s="199"/>
      <c r="AJ105" s="200"/>
      <c r="AK105" s="198"/>
      <c r="AL105" s="199"/>
      <c r="AM105" s="199"/>
      <c r="AN105" s="200"/>
      <c r="AO105" s="198"/>
      <c r="AP105" s="199"/>
      <c r="AQ105" s="199"/>
      <c r="AR105" s="200"/>
    </row>
    <row r="106" spans="2:44" s="68" customFormat="1" ht="18" customHeight="1">
      <c r="B106" s="164" t="s">
        <v>45</v>
      </c>
      <c r="C106" s="191" t="s">
        <v>140</v>
      </c>
      <c r="D106" s="172"/>
      <c r="E106" s="203">
        <v>1</v>
      </c>
      <c r="F106" s="176">
        <v>1</v>
      </c>
      <c r="G106" s="92">
        <f t="shared" si="8"/>
        <v>6</v>
      </c>
      <c r="H106" s="95">
        <f t="shared" si="3"/>
        <v>30</v>
      </c>
      <c r="I106" s="93">
        <f t="shared" si="4"/>
        <v>15</v>
      </c>
      <c r="J106" s="93">
        <f t="shared" si="5"/>
      </c>
      <c r="K106" s="93">
        <f t="shared" si="6"/>
        <v>15</v>
      </c>
      <c r="L106" s="93">
        <f t="shared" si="7"/>
      </c>
      <c r="M106" s="198"/>
      <c r="N106" s="199"/>
      <c r="O106" s="199"/>
      <c r="P106" s="200"/>
      <c r="Q106" s="198"/>
      <c r="R106" s="199"/>
      <c r="S106" s="199"/>
      <c r="T106" s="200"/>
      <c r="U106" s="198"/>
      <c r="V106" s="199"/>
      <c r="W106" s="199"/>
      <c r="X106" s="200"/>
      <c r="Y106" s="204">
        <v>15</v>
      </c>
      <c r="Z106" s="199"/>
      <c r="AA106" s="199">
        <v>15</v>
      </c>
      <c r="AB106" s="200"/>
      <c r="AC106" s="198"/>
      <c r="AD106" s="199"/>
      <c r="AE106" s="199"/>
      <c r="AF106" s="200"/>
      <c r="AG106" s="198"/>
      <c r="AH106" s="199"/>
      <c r="AI106" s="199"/>
      <c r="AJ106" s="200"/>
      <c r="AK106" s="198"/>
      <c r="AL106" s="199"/>
      <c r="AM106" s="199"/>
      <c r="AN106" s="200"/>
      <c r="AO106" s="198"/>
      <c r="AP106" s="199"/>
      <c r="AQ106" s="199"/>
      <c r="AR106" s="200"/>
    </row>
    <row r="107" spans="2:44" s="68" customFormat="1" ht="18" customHeight="1">
      <c r="B107" s="69" t="s">
        <v>46</v>
      </c>
      <c r="C107" s="191" t="s">
        <v>149</v>
      </c>
      <c r="D107" s="172"/>
      <c r="E107" s="203"/>
      <c r="F107" s="176">
        <v>2</v>
      </c>
      <c r="G107" s="92">
        <f t="shared" si="8"/>
        <v>3</v>
      </c>
      <c r="H107" s="95">
        <f t="shared" si="3"/>
        <v>10</v>
      </c>
      <c r="I107" s="93">
        <f t="shared" si="4"/>
        <v>10</v>
      </c>
      <c r="J107" s="93">
        <f t="shared" si="5"/>
      </c>
      <c r="K107" s="93">
        <f t="shared" si="6"/>
      </c>
      <c r="L107" s="93">
        <f t="shared" si="7"/>
      </c>
      <c r="M107" s="198"/>
      <c r="N107" s="199"/>
      <c r="O107" s="199"/>
      <c r="P107" s="200"/>
      <c r="Q107" s="198"/>
      <c r="R107" s="199"/>
      <c r="S107" s="199"/>
      <c r="T107" s="200"/>
      <c r="U107" s="198"/>
      <c r="V107" s="199"/>
      <c r="W107" s="199"/>
      <c r="X107" s="200"/>
      <c r="Y107" s="198">
        <v>5</v>
      </c>
      <c r="Z107" s="199"/>
      <c r="AA107" s="199"/>
      <c r="AB107" s="200"/>
      <c r="AC107" s="198">
        <v>5</v>
      </c>
      <c r="AD107" s="199"/>
      <c r="AE107" s="199"/>
      <c r="AF107" s="200"/>
      <c r="AG107" s="198"/>
      <c r="AH107" s="199"/>
      <c r="AI107" s="199"/>
      <c r="AJ107" s="200"/>
      <c r="AK107" s="198"/>
      <c r="AL107" s="199"/>
      <c r="AM107" s="199"/>
      <c r="AN107" s="200"/>
      <c r="AO107" s="198"/>
      <c r="AP107" s="199"/>
      <c r="AQ107" s="199"/>
      <c r="AR107" s="200"/>
    </row>
    <row r="108" spans="2:44" s="68" customFormat="1" ht="18" customHeight="1">
      <c r="B108" s="164" t="s">
        <v>47</v>
      </c>
      <c r="C108" s="191" t="s">
        <v>150</v>
      </c>
      <c r="D108" s="172"/>
      <c r="E108" s="203"/>
      <c r="F108" s="176">
        <v>1</v>
      </c>
      <c r="G108" s="92">
        <f t="shared" si="8"/>
        <v>5</v>
      </c>
      <c r="H108" s="95">
        <f t="shared" si="3"/>
        <v>45</v>
      </c>
      <c r="I108" s="93">
        <f t="shared" si="4"/>
        <v>15</v>
      </c>
      <c r="J108" s="93">
        <f t="shared" si="5"/>
        <v>30</v>
      </c>
      <c r="K108" s="93">
        <f t="shared" si="6"/>
      </c>
      <c r="L108" s="93">
        <f t="shared" si="7"/>
      </c>
      <c r="M108" s="198">
        <v>15</v>
      </c>
      <c r="N108" s="199">
        <v>30</v>
      </c>
      <c r="O108" s="199"/>
      <c r="P108" s="200"/>
      <c r="Q108" s="198"/>
      <c r="R108" s="199"/>
      <c r="S108" s="199"/>
      <c r="T108" s="200"/>
      <c r="U108" s="198"/>
      <c r="V108" s="199"/>
      <c r="W108" s="199"/>
      <c r="X108" s="200"/>
      <c r="Y108" s="198"/>
      <c r="Z108" s="199"/>
      <c r="AA108" s="199"/>
      <c r="AB108" s="200"/>
      <c r="AC108" s="198"/>
      <c r="AD108" s="199"/>
      <c r="AE108" s="199"/>
      <c r="AF108" s="200"/>
      <c r="AG108" s="198"/>
      <c r="AH108" s="199"/>
      <c r="AI108" s="199"/>
      <c r="AJ108" s="200"/>
      <c r="AK108" s="198"/>
      <c r="AL108" s="199"/>
      <c r="AM108" s="199"/>
      <c r="AN108" s="200"/>
      <c r="AO108" s="198"/>
      <c r="AP108" s="199"/>
      <c r="AQ108" s="199"/>
      <c r="AR108" s="200"/>
    </row>
    <row r="109" spans="2:44" s="68" customFormat="1" ht="18" customHeight="1">
      <c r="B109" s="69" t="s">
        <v>48</v>
      </c>
      <c r="C109" s="191" t="s">
        <v>151</v>
      </c>
      <c r="D109" s="172"/>
      <c r="E109" s="203">
        <v>2</v>
      </c>
      <c r="F109" s="176">
        <v>2</v>
      </c>
      <c r="G109" s="92">
        <f t="shared" si="8"/>
        <v>16</v>
      </c>
      <c r="H109" s="95">
        <f t="shared" si="3"/>
        <v>90</v>
      </c>
      <c r="I109" s="93">
        <f t="shared" si="4"/>
        <v>60</v>
      </c>
      <c r="J109" s="93">
        <f t="shared" si="5"/>
      </c>
      <c r="K109" s="93">
        <f t="shared" si="6"/>
        <v>30</v>
      </c>
      <c r="L109" s="93">
        <f t="shared" si="7"/>
      </c>
      <c r="M109" s="198"/>
      <c r="N109" s="199"/>
      <c r="O109" s="199"/>
      <c r="P109" s="200"/>
      <c r="Q109" s="198"/>
      <c r="R109" s="199"/>
      <c r="S109" s="199"/>
      <c r="T109" s="200"/>
      <c r="U109" s="198"/>
      <c r="V109" s="199"/>
      <c r="W109" s="199"/>
      <c r="X109" s="200"/>
      <c r="Y109" s="198"/>
      <c r="Z109" s="199"/>
      <c r="AA109" s="199"/>
      <c r="AB109" s="200"/>
      <c r="AC109" s="204">
        <v>30</v>
      </c>
      <c r="AD109" s="199"/>
      <c r="AE109" s="199">
        <v>15</v>
      </c>
      <c r="AF109" s="200"/>
      <c r="AG109" s="205">
        <v>30</v>
      </c>
      <c r="AH109" s="199"/>
      <c r="AI109" s="199">
        <v>15</v>
      </c>
      <c r="AJ109" s="200"/>
      <c r="AK109" s="89"/>
      <c r="AL109" s="199"/>
      <c r="AM109" s="199"/>
      <c r="AN109" s="200"/>
      <c r="AO109" s="198"/>
      <c r="AP109" s="199"/>
      <c r="AQ109" s="199"/>
      <c r="AR109" s="200"/>
    </row>
    <row r="110" spans="2:44" s="68" customFormat="1" ht="18" customHeight="1">
      <c r="B110" s="164" t="s">
        <v>49</v>
      </c>
      <c r="C110" s="655" t="s">
        <v>175</v>
      </c>
      <c r="D110" s="172"/>
      <c r="E110" s="203">
        <v>1</v>
      </c>
      <c r="F110" s="176">
        <v>2</v>
      </c>
      <c r="G110" s="92">
        <f t="shared" si="8"/>
        <v>8</v>
      </c>
      <c r="H110" s="95">
        <f t="shared" si="3"/>
        <v>60</v>
      </c>
      <c r="I110" s="93">
        <f t="shared" si="4"/>
        <v>15</v>
      </c>
      <c r="J110" s="93">
        <f t="shared" si="5"/>
        <v>15</v>
      </c>
      <c r="K110" s="93">
        <f t="shared" si="6"/>
        <v>30</v>
      </c>
      <c r="L110" s="93">
        <f t="shared" si="7"/>
      </c>
      <c r="M110" s="198"/>
      <c r="N110" s="199"/>
      <c r="O110" s="199"/>
      <c r="P110" s="200"/>
      <c r="Q110" s="198"/>
      <c r="R110" s="199"/>
      <c r="S110" s="199"/>
      <c r="T110" s="200"/>
      <c r="U110" s="198"/>
      <c r="V110" s="199"/>
      <c r="W110" s="199"/>
      <c r="X110" s="200"/>
      <c r="Y110" s="198"/>
      <c r="Z110" s="199"/>
      <c r="AA110" s="199"/>
      <c r="AB110" s="200"/>
      <c r="AC110" s="198"/>
      <c r="AD110" s="199"/>
      <c r="AE110" s="206"/>
      <c r="AF110" s="207"/>
      <c r="AG110" s="89"/>
      <c r="AH110" s="206"/>
      <c r="AI110" s="206"/>
      <c r="AJ110" s="207"/>
      <c r="AK110" s="208"/>
      <c r="AL110" s="206"/>
      <c r="AM110" s="206"/>
      <c r="AN110" s="207"/>
      <c r="AO110" s="204">
        <v>15</v>
      </c>
      <c r="AP110" s="206">
        <v>15</v>
      </c>
      <c r="AQ110" s="206">
        <v>30</v>
      </c>
      <c r="AR110" s="207"/>
    </row>
    <row r="111" spans="2:44" s="68" customFormat="1" ht="18" customHeight="1">
      <c r="B111" s="69" t="s">
        <v>125</v>
      </c>
      <c r="C111" s="191" t="s">
        <v>153</v>
      </c>
      <c r="D111" s="172"/>
      <c r="E111" s="203"/>
      <c r="F111" s="176">
        <v>1</v>
      </c>
      <c r="G111" s="92">
        <f t="shared" si="8"/>
        <v>4</v>
      </c>
      <c r="H111" s="95">
        <f t="shared" si="3"/>
        <v>30</v>
      </c>
      <c r="I111" s="93">
        <f t="shared" si="4"/>
        <v>15</v>
      </c>
      <c r="J111" s="93">
        <f t="shared" si="5"/>
        <v>15</v>
      </c>
      <c r="K111" s="93">
        <f t="shared" si="6"/>
      </c>
      <c r="L111" s="93">
        <f t="shared" si="7"/>
      </c>
      <c r="M111" s="198"/>
      <c r="N111" s="199"/>
      <c r="O111" s="199"/>
      <c r="P111" s="200"/>
      <c r="Q111" s="198"/>
      <c r="R111" s="199"/>
      <c r="S111" s="199"/>
      <c r="T111" s="200"/>
      <c r="U111" s="198"/>
      <c r="V111" s="199"/>
      <c r="W111" s="199"/>
      <c r="X111" s="200"/>
      <c r="Y111" s="198"/>
      <c r="Z111" s="199"/>
      <c r="AA111" s="199"/>
      <c r="AB111" s="200"/>
      <c r="AC111" s="209"/>
      <c r="AD111" s="199"/>
      <c r="AE111" s="210"/>
      <c r="AF111" s="207"/>
      <c r="AG111" s="211">
        <v>15</v>
      </c>
      <c r="AH111" s="206">
        <v>15</v>
      </c>
      <c r="AI111" s="206"/>
      <c r="AJ111" s="207"/>
      <c r="AK111" s="208"/>
      <c r="AL111" s="206"/>
      <c r="AM111" s="206"/>
      <c r="AN111" s="207"/>
      <c r="AO111" s="208"/>
      <c r="AP111" s="206"/>
      <c r="AQ111" s="206"/>
      <c r="AR111" s="207"/>
    </row>
    <row r="112" spans="2:44" s="68" customFormat="1" ht="18" customHeight="1">
      <c r="B112" s="164" t="s">
        <v>126</v>
      </c>
      <c r="C112" s="191" t="s">
        <v>154</v>
      </c>
      <c r="D112" s="172"/>
      <c r="E112" s="203"/>
      <c r="F112" s="176">
        <v>1</v>
      </c>
      <c r="G112" s="92">
        <f t="shared" si="8"/>
        <v>3</v>
      </c>
      <c r="H112" s="95">
        <f aca="true" t="shared" si="9" ref="H112:H117">SUM(I112:L112)</f>
        <v>15</v>
      </c>
      <c r="I112" s="93">
        <f t="shared" si="4"/>
        <v>15</v>
      </c>
      <c r="J112" s="93">
        <f t="shared" si="5"/>
      </c>
      <c r="K112" s="93">
        <f t="shared" si="6"/>
      </c>
      <c r="L112" s="93">
        <f t="shared" si="7"/>
      </c>
      <c r="M112" s="198"/>
      <c r="N112" s="199"/>
      <c r="O112" s="199"/>
      <c r="P112" s="200"/>
      <c r="Q112" s="198"/>
      <c r="R112" s="199"/>
      <c r="S112" s="199"/>
      <c r="T112" s="200"/>
      <c r="U112" s="198"/>
      <c r="V112" s="199"/>
      <c r="W112" s="199"/>
      <c r="X112" s="200"/>
      <c r="Y112" s="198"/>
      <c r="Z112" s="199"/>
      <c r="AA112" s="199"/>
      <c r="AB112" s="200"/>
      <c r="AC112" s="209"/>
      <c r="AD112" s="199"/>
      <c r="AE112" s="210"/>
      <c r="AF112" s="207"/>
      <c r="AG112" s="211">
        <v>15</v>
      </c>
      <c r="AH112" s="206"/>
      <c r="AI112" s="206"/>
      <c r="AJ112" s="207"/>
      <c r="AK112" s="208"/>
      <c r="AL112" s="206"/>
      <c r="AM112" s="206"/>
      <c r="AN112" s="207"/>
      <c r="AO112" s="208"/>
      <c r="AP112" s="206"/>
      <c r="AQ112" s="206"/>
      <c r="AR112" s="207"/>
    </row>
    <row r="113" spans="2:44" s="68" customFormat="1" ht="18" customHeight="1">
      <c r="B113" s="69" t="s">
        <v>127</v>
      </c>
      <c r="C113" s="191" t="s">
        <v>155</v>
      </c>
      <c r="D113" s="172"/>
      <c r="E113" s="203"/>
      <c r="F113" s="176">
        <v>2</v>
      </c>
      <c r="G113" s="92">
        <f t="shared" si="8"/>
        <v>4</v>
      </c>
      <c r="H113" s="95">
        <f t="shared" si="9"/>
        <v>30</v>
      </c>
      <c r="I113" s="93">
        <f t="shared" si="4"/>
        <v>15</v>
      </c>
      <c r="J113" s="93">
        <f t="shared" si="5"/>
      </c>
      <c r="K113" s="93">
        <f t="shared" si="6"/>
        <v>15</v>
      </c>
      <c r="L113" s="93">
        <f t="shared" si="7"/>
      </c>
      <c r="M113" s="198"/>
      <c r="N113" s="199"/>
      <c r="O113" s="199"/>
      <c r="P113" s="200"/>
      <c r="Q113" s="198">
        <v>15</v>
      </c>
      <c r="R113" s="199"/>
      <c r="S113" s="199">
        <v>15</v>
      </c>
      <c r="T113" s="200"/>
      <c r="U113" s="198"/>
      <c r="V113" s="199"/>
      <c r="W113" s="199"/>
      <c r="X113" s="200"/>
      <c r="Y113" s="198"/>
      <c r="Z113" s="199"/>
      <c r="AA113" s="199"/>
      <c r="AB113" s="200"/>
      <c r="AC113" s="209"/>
      <c r="AD113" s="199"/>
      <c r="AE113" s="210"/>
      <c r="AF113" s="207"/>
      <c r="AG113" s="211"/>
      <c r="AH113" s="206"/>
      <c r="AI113" s="206"/>
      <c r="AJ113" s="207"/>
      <c r="AK113" s="208"/>
      <c r="AL113" s="206"/>
      <c r="AM113" s="206"/>
      <c r="AN113" s="207"/>
      <c r="AO113" s="208"/>
      <c r="AP113" s="206"/>
      <c r="AQ113" s="206"/>
      <c r="AR113" s="207"/>
    </row>
    <row r="114" spans="2:44" s="68" customFormat="1" ht="18" customHeight="1">
      <c r="B114" s="164" t="s">
        <v>128</v>
      </c>
      <c r="C114" s="655" t="s">
        <v>292</v>
      </c>
      <c r="D114" s="172"/>
      <c r="E114" s="203">
        <v>1</v>
      </c>
      <c r="F114" s="176">
        <v>2</v>
      </c>
      <c r="G114" s="92">
        <f t="shared" si="8"/>
        <v>8</v>
      </c>
      <c r="H114" s="95">
        <f t="shared" si="9"/>
        <v>45</v>
      </c>
      <c r="I114" s="93">
        <f t="shared" si="4"/>
        <v>15</v>
      </c>
      <c r="J114" s="93">
        <f t="shared" si="5"/>
        <v>30</v>
      </c>
      <c r="K114" s="93">
        <f t="shared" si="6"/>
      </c>
      <c r="L114" s="93">
        <f t="shared" si="7"/>
      </c>
      <c r="M114" s="198"/>
      <c r="N114" s="199"/>
      <c r="O114" s="199"/>
      <c r="P114" s="200"/>
      <c r="Q114" s="198"/>
      <c r="R114" s="199"/>
      <c r="S114" s="199"/>
      <c r="T114" s="200"/>
      <c r="U114" s="198"/>
      <c r="V114" s="199"/>
      <c r="W114" s="199"/>
      <c r="X114" s="200"/>
      <c r="Y114" s="204">
        <v>15</v>
      </c>
      <c r="Z114" s="199">
        <v>15</v>
      </c>
      <c r="AA114" s="199"/>
      <c r="AB114" s="200"/>
      <c r="AC114" s="209"/>
      <c r="AD114" s="199">
        <v>15</v>
      </c>
      <c r="AE114" s="210"/>
      <c r="AF114" s="207"/>
      <c r="AG114" s="211"/>
      <c r="AH114" s="206"/>
      <c r="AI114" s="206"/>
      <c r="AJ114" s="207"/>
      <c r="AK114" s="208"/>
      <c r="AL114" s="206"/>
      <c r="AM114" s="206"/>
      <c r="AN114" s="207"/>
      <c r="AO114" s="208"/>
      <c r="AP114" s="206"/>
      <c r="AQ114" s="206"/>
      <c r="AR114" s="207"/>
    </row>
    <row r="115" spans="2:44" s="68" customFormat="1" ht="18" customHeight="1">
      <c r="B115" s="69" t="s">
        <v>129</v>
      </c>
      <c r="C115" s="191" t="s">
        <v>157</v>
      </c>
      <c r="D115" s="172"/>
      <c r="E115" s="203">
        <v>1</v>
      </c>
      <c r="F115" s="176">
        <v>1</v>
      </c>
      <c r="G115" s="92">
        <f t="shared" si="8"/>
        <v>8</v>
      </c>
      <c r="H115" s="95">
        <f t="shared" si="9"/>
        <v>60</v>
      </c>
      <c r="I115" s="93">
        <f t="shared" si="4"/>
        <v>30</v>
      </c>
      <c r="J115" s="93">
        <f t="shared" si="5"/>
      </c>
      <c r="K115" s="93">
        <f t="shared" si="6"/>
        <v>30</v>
      </c>
      <c r="L115" s="93">
        <f t="shared" si="7"/>
      </c>
      <c r="M115" s="198"/>
      <c r="N115" s="199"/>
      <c r="O115" s="199"/>
      <c r="P115" s="200"/>
      <c r="Q115" s="198"/>
      <c r="R115" s="199"/>
      <c r="S115" s="199"/>
      <c r="T115" s="200"/>
      <c r="U115" s="198"/>
      <c r="V115" s="199"/>
      <c r="W115" s="199"/>
      <c r="X115" s="200"/>
      <c r="Y115" s="198"/>
      <c r="Z115" s="199"/>
      <c r="AA115" s="199"/>
      <c r="AB115" s="200"/>
      <c r="AC115" s="212">
        <v>30</v>
      </c>
      <c r="AD115" s="199"/>
      <c r="AE115" s="210">
        <v>30</v>
      </c>
      <c r="AF115" s="207"/>
      <c r="AG115" s="211"/>
      <c r="AH115" s="206"/>
      <c r="AI115" s="206"/>
      <c r="AJ115" s="207"/>
      <c r="AK115" s="208"/>
      <c r="AL115" s="206"/>
      <c r="AM115" s="206"/>
      <c r="AN115" s="207"/>
      <c r="AO115" s="208"/>
      <c r="AP115" s="206"/>
      <c r="AQ115" s="206"/>
      <c r="AR115" s="207"/>
    </row>
    <row r="116" spans="2:44" s="43" customFormat="1" ht="18" customHeight="1">
      <c r="B116" s="164" t="s">
        <v>130</v>
      </c>
      <c r="C116" s="191" t="s">
        <v>158</v>
      </c>
      <c r="D116" s="172"/>
      <c r="E116" s="203"/>
      <c r="F116" s="176">
        <v>1</v>
      </c>
      <c r="G116" s="92">
        <f t="shared" si="8"/>
        <v>4</v>
      </c>
      <c r="H116" s="95">
        <f t="shared" si="9"/>
        <v>30</v>
      </c>
      <c r="I116" s="93">
        <f t="shared" si="4"/>
      </c>
      <c r="J116" s="93">
        <f t="shared" si="5"/>
        <v>30</v>
      </c>
      <c r="K116" s="93">
        <f t="shared" si="6"/>
      </c>
      <c r="L116" s="93">
        <f t="shared" si="7"/>
      </c>
      <c r="M116" s="198"/>
      <c r="N116" s="199"/>
      <c r="O116" s="199"/>
      <c r="P116" s="200"/>
      <c r="Q116" s="198"/>
      <c r="R116" s="199"/>
      <c r="S116" s="199"/>
      <c r="T116" s="200"/>
      <c r="U116" s="198"/>
      <c r="V116" s="199"/>
      <c r="W116" s="199"/>
      <c r="X116" s="200"/>
      <c r="Y116" s="198"/>
      <c r="Z116" s="199"/>
      <c r="AA116" s="199"/>
      <c r="AB116" s="200"/>
      <c r="AC116" s="209"/>
      <c r="AD116" s="199">
        <v>30</v>
      </c>
      <c r="AE116" s="210"/>
      <c r="AF116" s="207"/>
      <c r="AG116" s="211"/>
      <c r="AH116" s="206"/>
      <c r="AI116" s="206"/>
      <c r="AJ116" s="207"/>
      <c r="AK116" s="208"/>
      <c r="AL116" s="206"/>
      <c r="AM116" s="206"/>
      <c r="AN116" s="207"/>
      <c r="AO116" s="208"/>
      <c r="AP116" s="206"/>
      <c r="AQ116" s="206"/>
      <c r="AR116" s="207"/>
    </row>
    <row r="117" spans="2:44" s="43" customFormat="1" ht="18" customHeight="1">
      <c r="B117" s="69" t="s">
        <v>131</v>
      </c>
      <c r="C117" s="191" t="s">
        <v>159</v>
      </c>
      <c r="D117" s="172"/>
      <c r="E117" s="203">
        <v>1</v>
      </c>
      <c r="F117" s="176">
        <v>1</v>
      </c>
      <c r="G117" s="167">
        <f t="shared" si="8"/>
        <v>6</v>
      </c>
      <c r="H117" s="95">
        <f t="shared" si="9"/>
        <v>30</v>
      </c>
      <c r="I117" s="93">
        <f>IF(SUM(M117+Q117+U117+Y117+AC117+AG117+AK117+AO117)=0,"",SUM(M117+Q117+U117+Y117+AC117+AG117+AK117+AO117))</f>
        <v>15</v>
      </c>
      <c r="J117" s="93">
        <f>IF(SUM(N117+R117+V117+Z117+AD117+AH117+AL117+AP117)=0,"",SUM(N117+R117+V117+Z117+AD117+AH117+AL117+AP117))</f>
      </c>
      <c r="K117" s="93">
        <f>IF(SUM(O117+S117+W117+AA117+AE117+AI117+AM117+AQ117)=0,"",SUM(O117+S117+W117+AA117+AE117+AI117+AM117+AQ117))</f>
        <v>15</v>
      </c>
      <c r="L117" s="93">
        <f>IF(SUM(P117+T117+X117+AB117+AF117+AJ117+AN117+AR117)=0,"",SUM(P117+T117+X117+AB117+AF117+AJ117+AN117+AR117))</f>
      </c>
      <c r="M117" s="198"/>
      <c r="N117" s="199"/>
      <c r="O117" s="199"/>
      <c r="P117" s="200"/>
      <c r="Q117" s="198"/>
      <c r="R117" s="199"/>
      <c r="S117" s="199"/>
      <c r="T117" s="200"/>
      <c r="U117" s="198"/>
      <c r="V117" s="199"/>
      <c r="W117" s="199"/>
      <c r="X117" s="200"/>
      <c r="Y117" s="198"/>
      <c r="Z117" s="199"/>
      <c r="AA117" s="199"/>
      <c r="AB117" s="200"/>
      <c r="AC117" s="209"/>
      <c r="AD117" s="199"/>
      <c r="AE117" s="210"/>
      <c r="AF117" s="207"/>
      <c r="AG117" s="213">
        <v>15</v>
      </c>
      <c r="AH117" s="206"/>
      <c r="AI117" s="206"/>
      <c r="AJ117" s="207"/>
      <c r="AK117" s="208"/>
      <c r="AL117" s="206"/>
      <c r="AM117" s="206">
        <v>15</v>
      </c>
      <c r="AN117" s="207"/>
      <c r="AO117" s="208"/>
      <c r="AP117" s="206"/>
      <c r="AQ117" s="206"/>
      <c r="AR117" s="207"/>
    </row>
    <row r="118" spans="2:44" s="43" customFormat="1" ht="18" customHeight="1" thickBot="1">
      <c r="B118" s="164"/>
      <c r="C118" s="179"/>
      <c r="D118" s="180"/>
      <c r="E118" s="177"/>
      <c r="F118" s="181"/>
      <c r="G118" s="178"/>
      <c r="H118" s="214"/>
      <c r="I118" s="184"/>
      <c r="J118" s="181"/>
      <c r="K118" s="181"/>
      <c r="L118" s="181"/>
      <c r="M118" s="215"/>
      <c r="N118" s="216"/>
      <c r="O118" s="216"/>
      <c r="P118" s="182"/>
      <c r="Q118" s="217"/>
      <c r="R118" s="216"/>
      <c r="S118" s="216"/>
      <c r="T118" s="182"/>
      <c r="U118" s="217"/>
      <c r="V118" s="216"/>
      <c r="W118" s="216"/>
      <c r="X118" s="182"/>
      <c r="Y118" s="217"/>
      <c r="Z118" s="216"/>
      <c r="AA118" s="216"/>
      <c r="AB118" s="182"/>
      <c r="AC118" s="217"/>
      <c r="AD118" s="216"/>
      <c r="AE118" s="216"/>
      <c r="AF118" s="182"/>
      <c r="AG118" s="217"/>
      <c r="AH118" s="216"/>
      <c r="AI118" s="216"/>
      <c r="AJ118" s="182"/>
      <c r="AK118" s="217"/>
      <c r="AL118" s="216"/>
      <c r="AM118" s="216"/>
      <c r="AN118" s="182"/>
      <c r="AO118" s="217"/>
      <c r="AP118" s="216"/>
      <c r="AQ118" s="216"/>
      <c r="AR118" s="182"/>
    </row>
    <row r="119" spans="2:44" s="43" customFormat="1" ht="18" customHeight="1" thickTop="1">
      <c r="B119" s="109"/>
      <c r="C119" s="473" t="s">
        <v>25</v>
      </c>
      <c r="D119" s="474"/>
      <c r="E119" s="493">
        <f>SUM(E101:E118)</f>
        <v>11</v>
      </c>
      <c r="F119" s="477">
        <f>SUM(F101:F118)</f>
        <v>25</v>
      </c>
      <c r="G119" s="467">
        <f>SUM(G101:G118)</f>
        <v>111</v>
      </c>
      <c r="H119" s="475">
        <f>SUM(H101:H118)</f>
        <v>730</v>
      </c>
      <c r="I119" s="477">
        <f>SUM(I101:I118)</f>
        <v>355</v>
      </c>
      <c r="J119" s="477">
        <f>SUM(J101:J118)</f>
        <v>150</v>
      </c>
      <c r="K119" s="477">
        <f>SUM(K101:K118)</f>
        <v>225</v>
      </c>
      <c r="L119" s="467">
        <f>SUM(L101:L118)</f>
        <v>0</v>
      </c>
      <c r="M119" s="110">
        <f>SUM(M101:M118)</f>
        <v>30</v>
      </c>
      <c r="N119" s="111">
        <f>SUM(N101:N118)</f>
        <v>45</v>
      </c>
      <c r="O119" s="111">
        <f>SUM(O101:O118)</f>
        <v>0</v>
      </c>
      <c r="P119" s="113">
        <f>SUM(P101:P118)</f>
        <v>0</v>
      </c>
      <c r="Q119" s="110">
        <f>SUM(Q101:Q118)</f>
        <v>60</v>
      </c>
      <c r="R119" s="111">
        <f>SUM(R101:R118)</f>
        <v>15</v>
      </c>
      <c r="S119" s="111">
        <f>SUM(S101:S118)</f>
        <v>45</v>
      </c>
      <c r="T119" s="113">
        <f>SUM(T101:T118)</f>
        <v>0</v>
      </c>
      <c r="U119" s="110">
        <f>SUM(U101:U118)</f>
        <v>30</v>
      </c>
      <c r="V119" s="111">
        <f>SUM(V101:V118)</f>
        <v>0</v>
      </c>
      <c r="W119" s="111">
        <f>SUM(W101:W118)</f>
        <v>30</v>
      </c>
      <c r="X119" s="113">
        <f>SUM(X101:X118)</f>
        <v>0</v>
      </c>
      <c r="Y119" s="110">
        <f>SUM(Y101:Y118)</f>
        <v>80</v>
      </c>
      <c r="Z119" s="111">
        <f>SUM(Z101:Z118)</f>
        <v>15</v>
      </c>
      <c r="AA119" s="111">
        <f>SUM(AA101:AA118)</f>
        <v>45</v>
      </c>
      <c r="AB119" s="113">
        <f>SUM(AB101:AB118)</f>
        <v>0</v>
      </c>
      <c r="AC119" s="110">
        <f>SUM(AC101:AC118)</f>
        <v>65</v>
      </c>
      <c r="AD119" s="111">
        <f>SUM(AD101:AD118)</f>
        <v>45</v>
      </c>
      <c r="AE119" s="111">
        <f>SUM(AE101:AE118)</f>
        <v>45</v>
      </c>
      <c r="AF119" s="113">
        <f>SUM(AF101:AF118)</f>
        <v>0</v>
      </c>
      <c r="AG119" s="110">
        <f>SUM(AG101:AG118)</f>
        <v>75</v>
      </c>
      <c r="AH119" s="111">
        <f>SUM(AH101:AH118)</f>
        <v>15</v>
      </c>
      <c r="AI119" s="111">
        <f>SUM(AI101:AI118)</f>
        <v>15</v>
      </c>
      <c r="AJ119" s="113">
        <f>SUM(AJ101:AJ118)</f>
        <v>0</v>
      </c>
      <c r="AK119" s="110">
        <f>SUM(AK101:AK118)</f>
        <v>0</v>
      </c>
      <c r="AL119" s="111">
        <f>SUM(AL101:AL118)</f>
        <v>0</v>
      </c>
      <c r="AM119" s="111">
        <f>SUM(AM101:AM118)</f>
        <v>15</v>
      </c>
      <c r="AN119" s="113">
        <f>SUM(AN101:AN118)</f>
        <v>0</v>
      </c>
      <c r="AO119" s="110">
        <f>SUM(AO101:AO118)</f>
        <v>15</v>
      </c>
      <c r="AP119" s="111">
        <f>SUM(AP101:AP118)</f>
        <v>15</v>
      </c>
      <c r="AQ119" s="111">
        <f>SUM(AQ101:AQ118)</f>
        <v>30</v>
      </c>
      <c r="AR119" s="113">
        <f>SUM(AR101:AR118)</f>
        <v>0</v>
      </c>
    </row>
    <row r="120" spans="2:46" s="43" customFormat="1" ht="18" customHeight="1" thickBot="1">
      <c r="B120" s="115"/>
      <c r="C120" s="648"/>
      <c r="D120" s="649"/>
      <c r="E120" s="494"/>
      <c r="F120" s="479"/>
      <c r="G120" s="469"/>
      <c r="H120" s="476"/>
      <c r="I120" s="478"/>
      <c r="J120" s="478"/>
      <c r="K120" s="478"/>
      <c r="L120" s="468"/>
      <c r="M120" s="464">
        <f>SUM(M119:P119)</f>
        <v>75</v>
      </c>
      <c r="N120" s="465"/>
      <c r="O120" s="465"/>
      <c r="P120" s="466"/>
      <c r="Q120" s="464">
        <f>SUM(Q119:T119)</f>
        <v>120</v>
      </c>
      <c r="R120" s="465"/>
      <c r="S120" s="465"/>
      <c r="T120" s="466"/>
      <c r="U120" s="464">
        <f>SUM(U119:X119)</f>
        <v>60</v>
      </c>
      <c r="V120" s="465"/>
      <c r="W120" s="465"/>
      <c r="X120" s="466"/>
      <c r="Y120" s="464">
        <f>SUM(Y119:AB119)</f>
        <v>140</v>
      </c>
      <c r="Z120" s="465"/>
      <c r="AA120" s="465"/>
      <c r="AB120" s="466"/>
      <c r="AC120" s="464">
        <f>SUM(AC119:AF119)</f>
        <v>155</v>
      </c>
      <c r="AD120" s="465"/>
      <c r="AE120" s="465"/>
      <c r="AF120" s="466"/>
      <c r="AG120" s="464">
        <f>SUM(AG119:AJ119)</f>
        <v>105</v>
      </c>
      <c r="AH120" s="465"/>
      <c r="AI120" s="465"/>
      <c r="AJ120" s="466"/>
      <c r="AK120" s="464">
        <f>SUM(AK119:AN119)</f>
        <v>15</v>
      </c>
      <c r="AL120" s="465"/>
      <c r="AM120" s="465"/>
      <c r="AN120" s="466"/>
      <c r="AO120" s="464">
        <f>SUM(AO119:AR119)</f>
        <v>60</v>
      </c>
      <c r="AP120" s="465"/>
      <c r="AQ120" s="465"/>
      <c r="AR120" s="466"/>
      <c r="AT120" s="43">
        <f>SUM(M120:AR120)</f>
        <v>730</v>
      </c>
    </row>
    <row r="121" spans="2:44" s="43" customFormat="1" ht="18" customHeight="1">
      <c r="B121" s="482" t="s">
        <v>55</v>
      </c>
      <c r="C121" s="483"/>
      <c r="D121" s="484"/>
      <c r="E121" s="485" t="s">
        <v>13</v>
      </c>
      <c r="F121" s="488" t="s">
        <v>14</v>
      </c>
      <c r="G121" s="408" t="s">
        <v>65</v>
      </c>
      <c r="H121" s="480" t="s">
        <v>10</v>
      </c>
      <c r="I121" s="470" t="s">
        <v>15</v>
      </c>
      <c r="J121" s="470" t="s">
        <v>16</v>
      </c>
      <c r="K121" s="470" t="s">
        <v>17</v>
      </c>
      <c r="L121" s="462" t="s">
        <v>58</v>
      </c>
      <c r="M121" s="432" t="s">
        <v>180</v>
      </c>
      <c r="N121" s="433"/>
      <c r="O121" s="433"/>
      <c r="P121" s="434"/>
      <c r="Q121" s="432" t="s">
        <v>181</v>
      </c>
      <c r="R121" s="433"/>
      <c r="S121" s="433"/>
      <c r="T121" s="434"/>
      <c r="U121" s="432" t="s">
        <v>182</v>
      </c>
      <c r="V121" s="433"/>
      <c r="W121" s="433"/>
      <c r="X121" s="434"/>
      <c r="Y121" s="420" t="s">
        <v>183</v>
      </c>
      <c r="Z121" s="421"/>
      <c r="AA121" s="421"/>
      <c r="AB121" s="422"/>
      <c r="AC121" s="420" t="s">
        <v>184</v>
      </c>
      <c r="AD121" s="421"/>
      <c r="AE121" s="421"/>
      <c r="AF121" s="422"/>
      <c r="AG121" s="420" t="s">
        <v>185</v>
      </c>
      <c r="AH121" s="421"/>
      <c r="AI121" s="421"/>
      <c r="AJ121" s="422"/>
      <c r="AK121" s="420" t="s">
        <v>186</v>
      </c>
      <c r="AL121" s="421"/>
      <c r="AM121" s="421"/>
      <c r="AN121" s="422"/>
      <c r="AO121" s="432" t="s">
        <v>187</v>
      </c>
      <c r="AP121" s="433"/>
      <c r="AQ121" s="433"/>
      <c r="AR121" s="434"/>
    </row>
    <row r="122" spans="2:44" s="43" customFormat="1" ht="18" customHeight="1">
      <c r="B122" s="482"/>
      <c r="C122" s="483"/>
      <c r="D122" s="484"/>
      <c r="E122" s="486"/>
      <c r="F122" s="488"/>
      <c r="G122" s="472"/>
      <c r="H122" s="480"/>
      <c r="I122" s="470"/>
      <c r="J122" s="470"/>
      <c r="K122" s="470"/>
      <c r="L122" s="462"/>
      <c r="M122" s="423" t="s">
        <v>15</v>
      </c>
      <c r="N122" s="425" t="s">
        <v>16</v>
      </c>
      <c r="O122" s="406" t="s">
        <v>18</v>
      </c>
      <c r="P122" s="408" t="s">
        <v>63</v>
      </c>
      <c r="Q122" s="423" t="s">
        <v>15</v>
      </c>
      <c r="R122" s="425" t="s">
        <v>16</v>
      </c>
      <c r="S122" s="406" t="s">
        <v>18</v>
      </c>
      <c r="T122" s="408" t="s">
        <v>63</v>
      </c>
      <c r="U122" s="423" t="s">
        <v>15</v>
      </c>
      <c r="V122" s="425" t="s">
        <v>16</v>
      </c>
      <c r="W122" s="406" t="s">
        <v>18</v>
      </c>
      <c r="X122" s="408" t="s">
        <v>63</v>
      </c>
      <c r="Y122" s="423" t="s">
        <v>15</v>
      </c>
      <c r="Z122" s="425" t="s">
        <v>16</v>
      </c>
      <c r="AA122" s="406" t="s">
        <v>18</v>
      </c>
      <c r="AB122" s="408" t="s">
        <v>63</v>
      </c>
      <c r="AC122" s="423" t="s">
        <v>15</v>
      </c>
      <c r="AD122" s="425" t="s">
        <v>16</v>
      </c>
      <c r="AE122" s="406" t="s">
        <v>18</v>
      </c>
      <c r="AF122" s="408" t="s">
        <v>63</v>
      </c>
      <c r="AG122" s="423" t="s">
        <v>15</v>
      </c>
      <c r="AH122" s="425" t="s">
        <v>16</v>
      </c>
      <c r="AI122" s="406" t="s">
        <v>18</v>
      </c>
      <c r="AJ122" s="408" t="s">
        <v>63</v>
      </c>
      <c r="AK122" s="423" t="s">
        <v>15</v>
      </c>
      <c r="AL122" s="425" t="s">
        <v>16</v>
      </c>
      <c r="AM122" s="406" t="s">
        <v>18</v>
      </c>
      <c r="AN122" s="408" t="s">
        <v>63</v>
      </c>
      <c r="AO122" s="423" t="s">
        <v>15</v>
      </c>
      <c r="AP122" s="425" t="s">
        <v>16</v>
      </c>
      <c r="AQ122" s="406" t="s">
        <v>18</v>
      </c>
      <c r="AR122" s="408" t="s">
        <v>63</v>
      </c>
    </row>
    <row r="123" spans="2:44" s="43" customFormat="1" ht="18" customHeight="1" thickBot="1">
      <c r="B123" s="482"/>
      <c r="C123" s="483"/>
      <c r="D123" s="484"/>
      <c r="E123" s="487"/>
      <c r="F123" s="407"/>
      <c r="G123" s="409"/>
      <c r="H123" s="481"/>
      <c r="I123" s="471"/>
      <c r="J123" s="471"/>
      <c r="K123" s="471"/>
      <c r="L123" s="463"/>
      <c r="M123" s="424"/>
      <c r="N123" s="426"/>
      <c r="O123" s="407"/>
      <c r="P123" s="409"/>
      <c r="Q123" s="424"/>
      <c r="R123" s="426"/>
      <c r="S123" s="407"/>
      <c r="T123" s="409"/>
      <c r="U123" s="424"/>
      <c r="V123" s="426"/>
      <c r="W123" s="407"/>
      <c r="X123" s="409"/>
      <c r="Y123" s="424"/>
      <c r="Z123" s="426"/>
      <c r="AA123" s="407"/>
      <c r="AB123" s="409"/>
      <c r="AC123" s="424"/>
      <c r="AD123" s="426"/>
      <c r="AE123" s="407"/>
      <c r="AF123" s="409"/>
      <c r="AG123" s="424"/>
      <c r="AH123" s="426"/>
      <c r="AI123" s="407"/>
      <c r="AJ123" s="409"/>
      <c r="AK123" s="424"/>
      <c r="AL123" s="426"/>
      <c r="AM123" s="407"/>
      <c r="AN123" s="409"/>
      <c r="AO123" s="424"/>
      <c r="AP123" s="426"/>
      <c r="AQ123" s="407"/>
      <c r="AR123" s="409"/>
    </row>
    <row r="124" spans="2:46" s="43" customFormat="1" ht="18" customHeight="1">
      <c r="B124" s="482"/>
      <c r="C124" s="483"/>
      <c r="D124" s="484"/>
      <c r="E124" s="489">
        <f>SUM(E22+E119+E64)</f>
        <v>15</v>
      </c>
      <c r="F124" s="448">
        <f>SUM(F22+F119+F64)</f>
        <v>40</v>
      </c>
      <c r="G124" s="541">
        <f>SUM(G64+G119+G22)</f>
        <v>168</v>
      </c>
      <c r="H124" s="542">
        <f>SUM(H119+H64+H22)</f>
        <v>1195</v>
      </c>
      <c r="I124" s="448">
        <f>SUM(I22+I119+I64)</f>
        <v>520</v>
      </c>
      <c r="J124" s="448">
        <f>SUM(J22+J119+J64)</f>
        <v>255</v>
      </c>
      <c r="K124" s="448">
        <f>SUM(K22+K119+K64)</f>
        <v>390</v>
      </c>
      <c r="L124" s="450">
        <f>SUM(L22+L119+L64)</f>
        <v>30</v>
      </c>
      <c r="M124" s="116">
        <f>SUM(M64+M119+M22)</f>
        <v>75</v>
      </c>
      <c r="N124" s="117">
        <f>SUM(N64+N119+N22)</f>
        <v>75</v>
      </c>
      <c r="O124" s="117">
        <f>SUM(O64+O119+O22)</f>
        <v>0</v>
      </c>
      <c r="P124" s="118">
        <f>SUM(P64+P119+P22)</f>
        <v>30</v>
      </c>
      <c r="Q124" s="116">
        <f>SUM(Q64+Q119+Q22)</f>
        <v>105</v>
      </c>
      <c r="R124" s="117">
        <f>SUM(R64+R119+R22)</f>
        <v>60</v>
      </c>
      <c r="S124" s="117">
        <f>SUM(S64+S119+S22)</f>
        <v>45</v>
      </c>
      <c r="T124" s="119">
        <f>SUM(T64+T119+T22)</f>
        <v>0</v>
      </c>
      <c r="U124" s="120">
        <f>SUM(U64+U119+U22)</f>
        <v>75</v>
      </c>
      <c r="V124" s="117">
        <f>SUM(V64+V119+V22)</f>
        <v>0</v>
      </c>
      <c r="W124" s="117">
        <f>SUM(W64+W119+W22)</f>
        <v>105</v>
      </c>
      <c r="X124" s="119">
        <f>SUM(X64+X119+X22)</f>
        <v>0</v>
      </c>
      <c r="Y124" s="116">
        <f>SUM(Y64+Y119+Y22)</f>
        <v>80</v>
      </c>
      <c r="Z124" s="117">
        <f>SUM(Z64+Z119+Z22)</f>
        <v>15</v>
      </c>
      <c r="AA124" s="117">
        <f>SUM(AA64+AA119+AA22)</f>
        <v>75</v>
      </c>
      <c r="AB124" s="118">
        <f>SUM(AB64+AB119+AB22)</f>
        <v>0</v>
      </c>
      <c r="AC124" s="116">
        <f>SUM(AC64+AC119+AC22)</f>
        <v>65</v>
      </c>
      <c r="AD124" s="117">
        <f>SUM(AD64+AD119+AD22)</f>
        <v>45</v>
      </c>
      <c r="AE124" s="117">
        <f>SUM(AE64+AE119+AE22)</f>
        <v>75</v>
      </c>
      <c r="AF124" s="119">
        <f>SUM(AF64+AF119+AF22)</f>
        <v>0</v>
      </c>
      <c r="AG124" s="120">
        <f>SUM(AG64+AG119+AG22)</f>
        <v>105</v>
      </c>
      <c r="AH124" s="117">
        <f>SUM(AH64+AH119+AH22)</f>
        <v>45</v>
      </c>
      <c r="AI124" s="117">
        <f>SUM(AI64+AI119+AI22)</f>
        <v>45</v>
      </c>
      <c r="AJ124" s="118">
        <f>SUM(AJ64+AJ119+AJ22)</f>
        <v>0</v>
      </c>
      <c r="AK124" s="116">
        <f>SUM(AK64+AK119+AK22)</f>
        <v>0</v>
      </c>
      <c r="AL124" s="117">
        <f>SUM(AL64+AL119+AL22)</f>
        <v>0</v>
      </c>
      <c r="AM124" s="117">
        <f>SUM(AM64+AM119+AM22)</f>
        <v>15</v>
      </c>
      <c r="AN124" s="119">
        <f>SUM(AN64+AN119+AN22)</f>
        <v>0</v>
      </c>
      <c r="AO124" s="116">
        <f>SUM(AO64+AO119+AO22)</f>
        <v>15</v>
      </c>
      <c r="AP124" s="117">
        <f>SUM(AP64+AP119+AP22)</f>
        <v>15</v>
      </c>
      <c r="AQ124" s="117">
        <f>SUM(AQ64+AQ119+AQ22)</f>
        <v>30</v>
      </c>
      <c r="AR124" s="119">
        <f>SUM(AR64+AR119+AR22)</f>
        <v>0</v>
      </c>
      <c r="AT124" s="43" t="s">
        <v>67</v>
      </c>
    </row>
    <row r="125" spans="2:46" s="43" customFormat="1" ht="18" customHeight="1" thickBot="1">
      <c r="B125" s="482"/>
      <c r="C125" s="483"/>
      <c r="D125" s="484"/>
      <c r="E125" s="490"/>
      <c r="F125" s="449"/>
      <c r="G125" s="451"/>
      <c r="H125" s="481"/>
      <c r="I125" s="426"/>
      <c r="J125" s="426"/>
      <c r="K125" s="426"/>
      <c r="L125" s="540"/>
      <c r="M125" s="444">
        <f>SUM(M124:P124)</f>
        <v>180</v>
      </c>
      <c r="N125" s="444"/>
      <c r="O125" s="444"/>
      <c r="P125" s="445"/>
      <c r="Q125" s="444">
        <f>SUM(Q124:T124)</f>
        <v>210</v>
      </c>
      <c r="R125" s="444"/>
      <c r="S125" s="444"/>
      <c r="T125" s="445"/>
      <c r="U125" s="444">
        <f>SUM(U124:X124)</f>
        <v>180</v>
      </c>
      <c r="V125" s="444"/>
      <c r="W125" s="444"/>
      <c r="X125" s="445"/>
      <c r="Y125" s="444">
        <f>SUM(Y124:AB124)</f>
        <v>170</v>
      </c>
      <c r="Z125" s="444"/>
      <c r="AA125" s="444"/>
      <c r="AB125" s="445"/>
      <c r="AC125" s="444">
        <f>SUM(AC124:AF124)</f>
        <v>185</v>
      </c>
      <c r="AD125" s="444"/>
      <c r="AE125" s="444"/>
      <c r="AF125" s="445"/>
      <c r="AG125" s="444">
        <f>SUM(AG124:AJ124)</f>
        <v>195</v>
      </c>
      <c r="AH125" s="444"/>
      <c r="AI125" s="444"/>
      <c r="AJ125" s="445"/>
      <c r="AK125" s="444">
        <f>SUM(AK124:AN124)</f>
        <v>15</v>
      </c>
      <c r="AL125" s="444"/>
      <c r="AM125" s="444"/>
      <c r="AN125" s="445"/>
      <c r="AO125" s="443">
        <f>SUM(AO124:AR124)</f>
        <v>60</v>
      </c>
      <c r="AP125" s="444"/>
      <c r="AQ125" s="444"/>
      <c r="AR125" s="445"/>
      <c r="AT125" s="43">
        <f>SUM(M125:AR125)</f>
        <v>1195</v>
      </c>
    </row>
    <row r="126" spans="2:46" s="43" customFormat="1" ht="18" customHeight="1">
      <c r="B126" s="482"/>
      <c r="C126" s="483"/>
      <c r="D126" s="484"/>
      <c r="E126" s="452" t="s">
        <v>27</v>
      </c>
      <c r="F126" s="453"/>
      <c r="G126" s="454"/>
      <c r="H126" s="461" t="s">
        <v>28</v>
      </c>
      <c r="I126" s="421"/>
      <c r="J126" s="421"/>
      <c r="K126" s="421"/>
      <c r="L126" s="422"/>
      <c r="M126" s="417">
        <v>2</v>
      </c>
      <c r="N126" s="418"/>
      <c r="O126" s="418"/>
      <c r="P126" s="419"/>
      <c r="Q126" s="417">
        <v>3</v>
      </c>
      <c r="R126" s="418"/>
      <c r="S126" s="418"/>
      <c r="T126" s="419"/>
      <c r="U126" s="417">
        <v>1</v>
      </c>
      <c r="V126" s="418"/>
      <c r="W126" s="418"/>
      <c r="X126" s="419"/>
      <c r="Y126" s="417">
        <v>3</v>
      </c>
      <c r="Z126" s="418"/>
      <c r="AA126" s="418"/>
      <c r="AB126" s="419"/>
      <c r="AC126" s="417">
        <v>2</v>
      </c>
      <c r="AD126" s="418"/>
      <c r="AE126" s="418"/>
      <c r="AF126" s="419"/>
      <c r="AG126" s="417">
        <v>3</v>
      </c>
      <c r="AH126" s="418"/>
      <c r="AI126" s="418"/>
      <c r="AJ126" s="419"/>
      <c r="AK126" s="417">
        <v>0</v>
      </c>
      <c r="AL126" s="418"/>
      <c r="AM126" s="418"/>
      <c r="AN126" s="419"/>
      <c r="AO126" s="417">
        <v>1</v>
      </c>
      <c r="AP126" s="418"/>
      <c r="AQ126" s="418"/>
      <c r="AR126" s="419"/>
      <c r="AT126" s="43">
        <f>SUM(M126:AR126)</f>
        <v>15</v>
      </c>
    </row>
    <row r="127" spans="2:46" s="43" customFormat="1" ht="18" customHeight="1">
      <c r="B127" s="482"/>
      <c r="C127" s="483"/>
      <c r="D127" s="484"/>
      <c r="E127" s="455"/>
      <c r="F127" s="456"/>
      <c r="G127" s="457"/>
      <c r="H127" s="435" t="s">
        <v>29</v>
      </c>
      <c r="I127" s="436"/>
      <c r="J127" s="436"/>
      <c r="K127" s="436"/>
      <c r="L127" s="437"/>
      <c r="M127" s="414">
        <v>5</v>
      </c>
      <c r="N127" s="415"/>
      <c r="O127" s="415"/>
      <c r="P127" s="416"/>
      <c r="Q127" s="414">
        <v>7</v>
      </c>
      <c r="R127" s="415"/>
      <c r="S127" s="415"/>
      <c r="T127" s="416"/>
      <c r="U127" s="414">
        <v>8</v>
      </c>
      <c r="V127" s="415"/>
      <c r="W127" s="415"/>
      <c r="X127" s="416"/>
      <c r="Y127" s="414">
        <v>7</v>
      </c>
      <c r="Z127" s="415"/>
      <c r="AA127" s="415"/>
      <c r="AB127" s="416"/>
      <c r="AC127" s="414">
        <v>6</v>
      </c>
      <c r="AD127" s="415"/>
      <c r="AE127" s="415"/>
      <c r="AF127" s="416"/>
      <c r="AG127" s="414">
        <v>4</v>
      </c>
      <c r="AH127" s="415"/>
      <c r="AI127" s="415"/>
      <c r="AJ127" s="416"/>
      <c r="AK127" s="414">
        <v>1</v>
      </c>
      <c r="AL127" s="415"/>
      <c r="AM127" s="415"/>
      <c r="AN127" s="416"/>
      <c r="AO127" s="414">
        <v>2</v>
      </c>
      <c r="AP127" s="415"/>
      <c r="AQ127" s="415"/>
      <c r="AR127" s="416"/>
      <c r="AT127" s="43">
        <f>SUM(M127:AR127)</f>
        <v>40</v>
      </c>
    </row>
    <row r="128" spans="2:46" s="43" customFormat="1" ht="18" customHeight="1" thickBot="1">
      <c r="B128" s="482"/>
      <c r="C128" s="483"/>
      <c r="D128" s="484"/>
      <c r="E128" s="458"/>
      <c r="F128" s="459"/>
      <c r="G128" s="460"/>
      <c r="H128" s="435" t="s">
        <v>65</v>
      </c>
      <c r="I128" s="436"/>
      <c r="J128" s="436"/>
      <c r="K128" s="436"/>
      <c r="L128" s="437"/>
      <c r="M128" s="413">
        <f>SumaECTS(M101:P118)+M73</f>
        <v>26</v>
      </c>
      <c r="N128" s="413"/>
      <c r="O128" s="413"/>
      <c r="P128" s="413"/>
      <c r="Q128" s="413">
        <f>SumaECTS(Q101:T118)+Q73</f>
        <v>27</v>
      </c>
      <c r="R128" s="413"/>
      <c r="S128" s="413"/>
      <c r="T128" s="413"/>
      <c r="U128" s="413">
        <f>SumaECTS(U101:X118)+U73</f>
        <v>26</v>
      </c>
      <c r="V128" s="413"/>
      <c r="W128" s="413"/>
      <c r="X128" s="413"/>
      <c r="Y128" s="413">
        <f>SumaECTS(Y101:AB118)+Y73</f>
        <v>26</v>
      </c>
      <c r="Z128" s="413"/>
      <c r="AA128" s="413"/>
      <c r="AB128" s="413"/>
      <c r="AC128" s="413">
        <f>SumaECTS(AC101:AF118)+AC73</f>
        <v>26</v>
      </c>
      <c r="AD128" s="413"/>
      <c r="AE128" s="413"/>
      <c r="AF128" s="413"/>
      <c r="AG128" s="413">
        <f>SumaECTS(AG101:AJ118)+AG73</f>
        <v>27</v>
      </c>
      <c r="AH128" s="413"/>
      <c r="AI128" s="413"/>
      <c r="AJ128" s="413"/>
      <c r="AK128" s="413">
        <f>SumaECTS(AK101:AN118)+AK73</f>
        <v>2</v>
      </c>
      <c r="AL128" s="413"/>
      <c r="AM128" s="413"/>
      <c r="AN128" s="413"/>
      <c r="AO128" s="413">
        <f>SumaECTS(AO101:AR118)+AO73</f>
        <v>8</v>
      </c>
      <c r="AP128" s="413"/>
      <c r="AQ128" s="413"/>
      <c r="AR128" s="413"/>
      <c r="AT128" s="43">
        <f>SUM(M128:AR128)</f>
        <v>168</v>
      </c>
    </row>
    <row r="129" spans="2:44" s="43" customFormat="1" ht="18" customHeight="1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61"/>
      <c r="W129" s="122"/>
      <c r="X129" s="122"/>
      <c r="Y129" s="122"/>
      <c r="Z129" s="61"/>
      <c r="AA129" s="122"/>
      <c r="AB129" s="122"/>
      <c r="AC129" s="122"/>
      <c r="AD129" s="122"/>
      <c r="AE129" s="61"/>
      <c r="AF129" s="123"/>
      <c r="AG129" s="124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5"/>
    </row>
    <row r="130" spans="2:44" s="43" customFormat="1" ht="18" customHeight="1">
      <c r="B130" s="126" t="s">
        <v>61</v>
      </c>
      <c r="C130" s="127"/>
      <c r="D130" s="127"/>
      <c r="E130" s="127"/>
      <c r="F130" s="127"/>
      <c r="G130" s="127"/>
      <c r="H130" s="127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9"/>
      <c r="AG130" s="651" t="s">
        <v>290</v>
      </c>
      <c r="AH130" s="650"/>
      <c r="AI130" s="650"/>
      <c r="AJ130" s="650"/>
      <c r="AK130" s="650"/>
      <c r="AL130" s="650"/>
      <c r="AM130" s="650"/>
      <c r="AN130" s="650"/>
      <c r="AO130" s="650"/>
      <c r="AP130" s="650"/>
      <c r="AQ130" s="650"/>
      <c r="AR130" s="652"/>
    </row>
    <row r="131" spans="2:44" s="43" customFormat="1" ht="18" customHeight="1">
      <c r="B131" s="131"/>
      <c r="D131" s="132" t="s">
        <v>267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127"/>
      <c r="S131" s="127"/>
      <c r="T131" s="127"/>
      <c r="U131" s="133"/>
      <c r="V131" s="133"/>
      <c r="W131" s="133"/>
      <c r="X131" s="133"/>
      <c r="Y131" s="133"/>
      <c r="Z131" s="133"/>
      <c r="AA131" s="133"/>
      <c r="AB131" s="133"/>
      <c r="AC131" s="127"/>
      <c r="AD131" s="127"/>
      <c r="AE131" s="128"/>
      <c r="AF131" s="129"/>
      <c r="AG131" s="134"/>
      <c r="AH131" s="127"/>
      <c r="AI131" s="133"/>
      <c r="AJ131" s="133"/>
      <c r="AK131" s="128"/>
      <c r="AL131" s="128"/>
      <c r="AM131" s="128"/>
      <c r="AN131" s="128"/>
      <c r="AO131" s="128"/>
      <c r="AP131" s="49"/>
      <c r="AQ131" s="49"/>
      <c r="AR131" s="135"/>
    </row>
    <row r="132" spans="2:44" s="43" customFormat="1" ht="18" customHeight="1">
      <c r="B132" s="131"/>
      <c r="D132" s="132" t="s">
        <v>268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136"/>
      <c r="S132" s="136"/>
      <c r="T132" s="136"/>
      <c r="U132" s="137"/>
      <c r="V132" s="138"/>
      <c r="W132" s="137"/>
      <c r="X132" s="137"/>
      <c r="Y132" s="137"/>
      <c r="Z132" s="138"/>
      <c r="AA132" s="137"/>
      <c r="AB132" s="137"/>
      <c r="AC132" s="128"/>
      <c r="AD132" s="128"/>
      <c r="AE132" s="128"/>
      <c r="AF132" s="129"/>
      <c r="AG132" s="130"/>
      <c r="AH132" s="138" t="s">
        <v>30</v>
      </c>
      <c r="AI132" s="136"/>
      <c r="AJ132" s="136"/>
      <c r="AK132" s="137"/>
      <c r="AL132" s="139"/>
      <c r="AM132" s="128"/>
      <c r="AN132" s="128"/>
      <c r="AO132" s="139"/>
      <c r="AP132" s="139"/>
      <c r="AQ132" s="139"/>
      <c r="AR132" s="129"/>
    </row>
    <row r="133" spans="2:44" s="43" customFormat="1" ht="18" customHeight="1">
      <c r="B133" s="131"/>
      <c r="D133" s="403" t="s">
        <v>269</v>
      </c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27"/>
      <c r="S133" s="127"/>
      <c r="T133" s="127"/>
      <c r="U133" s="133"/>
      <c r="V133" s="133"/>
      <c r="W133" s="133"/>
      <c r="X133" s="133"/>
      <c r="Y133" s="133"/>
      <c r="Z133" s="133"/>
      <c r="AA133" s="133"/>
      <c r="AB133" s="133"/>
      <c r="AC133" s="128"/>
      <c r="AD133" s="128"/>
      <c r="AE133" s="128"/>
      <c r="AF133" s="129"/>
      <c r="AG133" s="130"/>
      <c r="AH133" s="137" t="s">
        <v>31</v>
      </c>
      <c r="AI133" s="137" t="s">
        <v>32</v>
      </c>
      <c r="AJ133" s="127"/>
      <c r="AK133" s="133"/>
      <c r="AL133" s="128"/>
      <c r="AM133" s="128"/>
      <c r="AN133" s="128"/>
      <c r="AO133" s="128"/>
      <c r="AP133" s="128"/>
      <c r="AQ133" s="128"/>
      <c r="AR133" s="141"/>
    </row>
    <row r="134" spans="2:44" s="43" customFormat="1" ht="18" customHeight="1">
      <c r="B134" s="131"/>
      <c r="D134" s="132" t="s">
        <v>270</v>
      </c>
      <c r="E134" s="140"/>
      <c r="F134" s="140"/>
      <c r="G134" s="140"/>
      <c r="H134" s="68"/>
      <c r="I134" s="142"/>
      <c r="J134" s="142"/>
      <c r="K134" s="142"/>
      <c r="L134" s="142"/>
      <c r="M134" s="142"/>
      <c r="N134" s="142"/>
      <c r="O134" s="142"/>
      <c r="P134" s="142"/>
      <c r="Q134" s="142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28"/>
      <c r="AD134" s="128"/>
      <c r="AE134" s="128"/>
      <c r="AF134" s="129"/>
      <c r="AG134" s="130"/>
      <c r="AH134" s="136" t="s">
        <v>33</v>
      </c>
      <c r="AI134" s="136" t="s">
        <v>34</v>
      </c>
      <c r="AJ134" s="143"/>
      <c r="AK134" s="143"/>
      <c r="AL134" s="128"/>
      <c r="AM134" s="128"/>
      <c r="AN134" s="128"/>
      <c r="AO134" s="128"/>
      <c r="AP134" s="128"/>
      <c r="AQ134" s="128"/>
      <c r="AR134" s="129"/>
    </row>
    <row r="135" spans="2:44" s="43" customFormat="1" ht="18" customHeight="1">
      <c r="B135" s="131"/>
      <c r="D135" s="132" t="s">
        <v>271</v>
      </c>
      <c r="E135" s="68"/>
      <c r="F135" s="68"/>
      <c r="G135" s="68"/>
      <c r="H135" s="68"/>
      <c r="I135" s="68"/>
      <c r="J135" s="68"/>
      <c r="K135" s="68"/>
      <c r="L135" s="144"/>
      <c r="M135" s="68"/>
      <c r="N135" s="68"/>
      <c r="O135" s="68"/>
      <c r="P135" s="68"/>
      <c r="Q135" s="68"/>
      <c r="R135" s="145"/>
      <c r="S135" s="145"/>
      <c r="T135" s="145"/>
      <c r="U135" s="145"/>
      <c r="V135" s="127"/>
      <c r="W135" s="127"/>
      <c r="X135" s="127"/>
      <c r="Y135" s="145"/>
      <c r="Z135" s="127"/>
      <c r="AA135" s="127"/>
      <c r="AB135" s="127"/>
      <c r="AC135" s="128"/>
      <c r="AD135" s="128"/>
      <c r="AE135" s="128"/>
      <c r="AF135" s="129"/>
      <c r="AG135" s="130"/>
      <c r="AH135" s="137" t="s">
        <v>17</v>
      </c>
      <c r="AI135" s="653" t="s">
        <v>35</v>
      </c>
      <c r="AJ135" s="127"/>
      <c r="AK135" s="127"/>
      <c r="AL135" s="128"/>
      <c r="AM135" s="128"/>
      <c r="AN135" s="128"/>
      <c r="AO135" s="128"/>
      <c r="AP135" s="128"/>
      <c r="AQ135" s="128"/>
      <c r="AR135" s="129"/>
    </row>
    <row r="136" spans="2:44" s="43" customFormat="1" ht="18" customHeight="1">
      <c r="B136" s="131"/>
      <c r="C136" s="404"/>
      <c r="D136" s="146"/>
      <c r="E136" s="68"/>
      <c r="F136" s="68"/>
      <c r="G136" s="68"/>
      <c r="H136" s="68"/>
      <c r="I136" s="47"/>
      <c r="J136" s="47"/>
      <c r="K136" s="47"/>
      <c r="L136" s="47"/>
      <c r="M136" s="47"/>
      <c r="N136" s="47"/>
      <c r="O136" s="47"/>
      <c r="P136" s="47"/>
      <c r="Q136" s="4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8"/>
      <c r="AD136" s="128"/>
      <c r="AE136" s="128"/>
      <c r="AF136" s="129"/>
      <c r="AG136" s="130"/>
      <c r="AH136" s="137" t="s">
        <v>36</v>
      </c>
      <c r="AI136" s="137" t="s">
        <v>37</v>
      </c>
      <c r="AJ136" s="127"/>
      <c r="AK136" s="127"/>
      <c r="AL136" s="128"/>
      <c r="AM136" s="128"/>
      <c r="AN136" s="128"/>
      <c r="AO136" s="128"/>
      <c r="AP136" s="128"/>
      <c r="AQ136" s="128"/>
      <c r="AR136" s="129"/>
    </row>
    <row r="137" spans="2:44" s="43" customFormat="1" ht="18" customHeight="1">
      <c r="B137" s="131"/>
      <c r="C137" s="405"/>
      <c r="D137" s="128"/>
      <c r="E137" s="68"/>
      <c r="F137" s="68"/>
      <c r="G137" s="68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127"/>
      <c r="S137" s="127"/>
      <c r="T137" s="127"/>
      <c r="U137" s="133"/>
      <c r="V137" s="133"/>
      <c r="W137" s="133"/>
      <c r="X137" s="133"/>
      <c r="Y137" s="133"/>
      <c r="Z137" s="133"/>
      <c r="AA137" s="133"/>
      <c r="AB137" s="133"/>
      <c r="AC137" s="128"/>
      <c r="AD137" s="128"/>
      <c r="AE137" s="128"/>
      <c r="AF137" s="129"/>
      <c r="AG137" s="130"/>
      <c r="AH137" s="137" t="s">
        <v>38</v>
      </c>
      <c r="AI137" s="137" t="s">
        <v>39</v>
      </c>
      <c r="AJ137" s="127"/>
      <c r="AK137" s="133"/>
      <c r="AL137" s="128"/>
      <c r="AM137" s="128"/>
      <c r="AN137" s="128"/>
      <c r="AO137" s="128"/>
      <c r="AP137" s="128"/>
      <c r="AQ137" s="128"/>
      <c r="AR137" s="129"/>
    </row>
    <row r="138" spans="2:44" s="43" customFormat="1" ht="18" customHeight="1">
      <c r="B138" s="131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68"/>
      <c r="O138" s="68"/>
      <c r="P138" s="68"/>
      <c r="Q138" s="68"/>
      <c r="R138" s="145"/>
      <c r="S138" s="145"/>
      <c r="T138" s="145"/>
      <c r="U138" s="133"/>
      <c r="V138" s="133"/>
      <c r="W138" s="133"/>
      <c r="X138" s="133"/>
      <c r="Y138" s="133"/>
      <c r="Z138" s="133"/>
      <c r="AA138" s="133"/>
      <c r="AB138" s="133"/>
      <c r="AC138" s="128"/>
      <c r="AD138" s="128"/>
      <c r="AE138" s="128"/>
      <c r="AF138" s="129"/>
      <c r="AG138" s="130"/>
      <c r="AH138" s="136" t="s">
        <v>40</v>
      </c>
      <c r="AI138" s="136" t="s">
        <v>41</v>
      </c>
      <c r="AJ138" s="127"/>
      <c r="AK138" s="133"/>
      <c r="AL138" s="128"/>
      <c r="AM138" s="128"/>
      <c r="AN138" s="128"/>
      <c r="AO138" s="128"/>
      <c r="AP138" s="128"/>
      <c r="AQ138" s="128"/>
      <c r="AR138" s="129"/>
    </row>
    <row r="139" spans="2:44" s="43" customFormat="1" ht="18" customHeight="1">
      <c r="B139" s="131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127"/>
      <c r="S139" s="127"/>
      <c r="T139" s="127"/>
      <c r="U139" s="133"/>
      <c r="V139" s="133"/>
      <c r="W139" s="133"/>
      <c r="X139" s="133"/>
      <c r="Y139" s="133"/>
      <c r="Z139" s="133"/>
      <c r="AA139" s="133"/>
      <c r="AB139" s="133"/>
      <c r="AC139" s="128"/>
      <c r="AD139" s="128"/>
      <c r="AE139" s="128"/>
      <c r="AF139" s="129"/>
      <c r="AG139" s="130"/>
      <c r="AH139" s="147"/>
      <c r="AI139" s="136" t="s">
        <v>64</v>
      </c>
      <c r="AK139" s="133"/>
      <c r="AL139" s="128"/>
      <c r="AM139" s="128"/>
      <c r="AN139" s="128"/>
      <c r="AO139" s="128"/>
      <c r="AP139" s="128"/>
      <c r="AQ139" s="128"/>
      <c r="AR139" s="129"/>
    </row>
    <row r="140" spans="2:44" s="43" customFormat="1" ht="18" customHeight="1" thickBot="1">
      <c r="B140" s="148"/>
      <c r="C140" s="149"/>
      <c r="D140" s="149"/>
      <c r="E140" s="149"/>
      <c r="F140" s="150"/>
      <c r="G140" s="150"/>
      <c r="H140" s="150"/>
      <c r="I140" s="150"/>
      <c r="J140" s="150"/>
      <c r="K140" s="150"/>
      <c r="L140" s="149"/>
      <c r="M140" s="149"/>
      <c r="N140" s="149"/>
      <c r="O140" s="149"/>
      <c r="P140" s="149"/>
      <c r="Q140" s="149"/>
      <c r="R140" s="149"/>
      <c r="S140" s="149"/>
      <c r="T140" s="149"/>
      <c r="U140" s="151"/>
      <c r="V140" s="152"/>
      <c r="W140" s="152"/>
      <c r="X140" s="152"/>
      <c r="Y140" s="151"/>
      <c r="Z140" s="152"/>
      <c r="AA140" s="152"/>
      <c r="AB140" s="152"/>
      <c r="AC140" s="152"/>
      <c r="AD140" s="152"/>
      <c r="AE140" s="152"/>
      <c r="AF140" s="153"/>
      <c r="AG140" s="440" t="s">
        <v>56</v>
      </c>
      <c r="AH140" s="441"/>
      <c r="AI140" s="441"/>
      <c r="AJ140" s="441"/>
      <c r="AK140" s="441"/>
      <c r="AL140" s="441"/>
      <c r="AM140" s="441"/>
      <c r="AN140" s="441"/>
      <c r="AO140" s="441"/>
      <c r="AP140" s="441"/>
      <c r="AQ140" s="441"/>
      <c r="AR140" s="442"/>
    </row>
    <row r="141" spans="2:44" s="43" customFormat="1" ht="36" customHeight="1">
      <c r="B141" s="526"/>
      <c r="C141" s="527"/>
      <c r="D141" s="528"/>
      <c r="E141" s="529" t="s">
        <v>284</v>
      </c>
      <c r="F141" s="530"/>
      <c r="G141" s="530"/>
      <c r="H141" s="530"/>
      <c r="I141" s="530"/>
      <c r="J141" s="530"/>
      <c r="K141" s="530"/>
      <c r="L141" s="530"/>
      <c r="M141" s="530"/>
      <c r="N141" s="530"/>
      <c r="O141" s="530"/>
      <c r="P141" s="530"/>
      <c r="Q141" s="530"/>
      <c r="R141" s="530"/>
      <c r="S141" s="530"/>
      <c r="T141" s="530"/>
      <c r="U141" s="530"/>
      <c r="V141" s="530"/>
      <c r="W141" s="530"/>
      <c r="X141" s="530"/>
      <c r="Y141" s="530"/>
      <c r="Z141" s="530"/>
      <c r="AA141" s="530"/>
      <c r="AB141" s="530"/>
      <c r="AC141" s="530"/>
      <c r="AD141" s="530"/>
      <c r="AE141" s="530"/>
      <c r="AF141" s="531"/>
      <c r="AG141" s="535" t="s">
        <v>0</v>
      </c>
      <c r="AH141" s="453"/>
      <c r="AI141" s="453"/>
      <c r="AJ141" s="453"/>
      <c r="AK141" s="453"/>
      <c r="AL141" s="453"/>
      <c r="AM141" s="453"/>
      <c r="AN141" s="453"/>
      <c r="AO141" s="453"/>
      <c r="AP141" s="453"/>
      <c r="AQ141" s="453"/>
      <c r="AR141" s="536"/>
    </row>
    <row r="142" spans="2:44" s="43" customFormat="1" ht="18" customHeight="1">
      <c r="B142" s="525" t="s">
        <v>266</v>
      </c>
      <c r="C142" s="411"/>
      <c r="D142" s="412"/>
      <c r="E142" s="532"/>
      <c r="F142" s="533"/>
      <c r="G142" s="533"/>
      <c r="H142" s="533"/>
      <c r="I142" s="533"/>
      <c r="J142" s="533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  <c r="U142" s="533"/>
      <c r="V142" s="533"/>
      <c r="W142" s="533"/>
      <c r="X142" s="533"/>
      <c r="Y142" s="533"/>
      <c r="Z142" s="533"/>
      <c r="AA142" s="533"/>
      <c r="AB142" s="533"/>
      <c r="AC142" s="533"/>
      <c r="AD142" s="533"/>
      <c r="AE142" s="533"/>
      <c r="AF142" s="534"/>
      <c r="AG142" s="278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135"/>
    </row>
    <row r="143" spans="2:44" s="43" customFormat="1" ht="18" customHeight="1">
      <c r="B143" s="525"/>
      <c r="C143" s="411"/>
      <c r="D143" s="412"/>
      <c r="E143" s="45" t="s">
        <v>93</v>
      </c>
      <c r="F143" s="44"/>
      <c r="G143" s="44"/>
      <c r="H143" s="44"/>
      <c r="I143" s="44"/>
      <c r="J143" s="46" t="s">
        <v>289</v>
      </c>
      <c r="K143" s="47"/>
      <c r="L143" s="44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5"/>
      <c r="X143" s="45"/>
      <c r="Y143" s="46"/>
      <c r="Z143" s="46"/>
      <c r="AA143" s="45"/>
      <c r="AB143" s="45"/>
      <c r="AC143" s="47"/>
      <c r="AD143" s="45"/>
      <c r="AE143" s="45"/>
      <c r="AF143" s="45"/>
      <c r="AG143" s="428"/>
      <c r="AH143" s="429"/>
      <c r="AI143" s="429"/>
      <c r="AJ143" s="429"/>
      <c r="AK143" s="429"/>
      <c r="AL143" s="429"/>
      <c r="AM143" s="429"/>
      <c r="AN143" s="429"/>
      <c r="AO143" s="429"/>
      <c r="AP143" s="429"/>
      <c r="AQ143" s="429"/>
      <c r="AR143" s="430"/>
    </row>
    <row r="144" spans="2:44" s="43" customFormat="1" ht="18" customHeight="1">
      <c r="B144" s="410" t="s">
        <v>66</v>
      </c>
      <c r="C144" s="411"/>
      <c r="D144" s="412"/>
      <c r="E144" s="45" t="s">
        <v>92</v>
      </c>
      <c r="F144" s="44"/>
      <c r="G144" s="44"/>
      <c r="H144" s="45"/>
      <c r="I144" s="45"/>
      <c r="J144" s="46" t="s">
        <v>206</v>
      </c>
      <c r="K144" s="47"/>
      <c r="L144" s="46"/>
      <c r="M144" s="46"/>
      <c r="N144" s="49"/>
      <c r="O144" s="44"/>
      <c r="P144" s="46"/>
      <c r="Q144" s="46"/>
      <c r="R144" s="46"/>
      <c r="S144" s="46"/>
      <c r="T144" s="46"/>
      <c r="U144" s="46"/>
      <c r="V144" s="46"/>
      <c r="W144" s="45"/>
      <c r="X144" s="45"/>
      <c r="Y144" s="46"/>
      <c r="Z144" s="46"/>
      <c r="AA144" s="45"/>
      <c r="AB144" s="45"/>
      <c r="AC144" s="47"/>
      <c r="AD144" s="48"/>
      <c r="AE144" s="48"/>
      <c r="AF144" s="48"/>
      <c r="AG144" s="428"/>
      <c r="AH144" s="429"/>
      <c r="AI144" s="429"/>
      <c r="AJ144" s="429"/>
      <c r="AK144" s="429"/>
      <c r="AL144" s="429"/>
      <c r="AM144" s="429"/>
      <c r="AN144" s="429"/>
      <c r="AO144" s="429"/>
      <c r="AP144" s="429"/>
      <c r="AQ144" s="429"/>
      <c r="AR144" s="430"/>
    </row>
    <row r="145" spans="2:44" s="43" customFormat="1" ht="18" customHeight="1">
      <c r="B145" s="410" t="s">
        <v>62</v>
      </c>
      <c r="C145" s="411"/>
      <c r="D145" s="412"/>
      <c r="E145" s="45" t="s">
        <v>1</v>
      </c>
      <c r="F145" s="45"/>
      <c r="G145" s="45"/>
      <c r="H145" s="45"/>
      <c r="I145" s="45"/>
      <c r="J145" s="50" t="s">
        <v>142</v>
      </c>
      <c r="K145" s="47"/>
      <c r="L145" s="46"/>
      <c r="M145" s="46"/>
      <c r="N145" s="46"/>
      <c r="O145" s="44"/>
      <c r="P145" s="46"/>
      <c r="Q145" s="46"/>
      <c r="R145" s="46"/>
      <c r="S145" s="46"/>
      <c r="T145" s="46"/>
      <c r="U145" s="46"/>
      <c r="V145" s="46"/>
      <c r="W145" s="45"/>
      <c r="X145" s="45"/>
      <c r="Y145" s="46"/>
      <c r="Z145" s="46"/>
      <c r="AA145" s="45"/>
      <c r="AB145" s="45"/>
      <c r="AC145" s="47"/>
      <c r="AD145" s="48"/>
      <c r="AE145" s="48"/>
      <c r="AF145" s="48"/>
      <c r="AG145" s="410" t="s">
        <v>2</v>
      </c>
      <c r="AH145" s="411"/>
      <c r="AI145" s="411"/>
      <c r="AJ145" s="411"/>
      <c r="AK145" s="411"/>
      <c r="AL145" s="411"/>
      <c r="AM145" s="411"/>
      <c r="AN145" s="411"/>
      <c r="AO145" s="411"/>
      <c r="AP145" s="411"/>
      <c r="AQ145" s="411"/>
      <c r="AR145" s="427"/>
    </row>
    <row r="146" spans="2:44" s="43" customFormat="1" ht="18" customHeight="1">
      <c r="B146" s="410" t="s">
        <v>285</v>
      </c>
      <c r="C146" s="411"/>
      <c r="D146" s="412"/>
      <c r="E146" s="53" t="s">
        <v>3</v>
      </c>
      <c r="F146" s="45"/>
      <c r="G146" s="45"/>
      <c r="H146" s="45"/>
      <c r="I146" s="45"/>
      <c r="J146" s="54" t="s">
        <v>143</v>
      </c>
      <c r="K146" s="47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5"/>
      <c r="X146" s="45"/>
      <c r="Y146" s="46"/>
      <c r="Z146" s="46"/>
      <c r="AA146" s="45"/>
      <c r="AB146" s="45"/>
      <c r="AC146" s="47"/>
      <c r="AD146" s="45"/>
      <c r="AE146" s="45"/>
      <c r="AF146" s="45"/>
      <c r="AG146" s="428" t="s">
        <v>4</v>
      </c>
      <c r="AH146" s="429"/>
      <c r="AI146" s="429"/>
      <c r="AJ146" s="429"/>
      <c r="AK146" s="429"/>
      <c r="AL146" s="429"/>
      <c r="AM146" s="429"/>
      <c r="AN146" s="429"/>
      <c r="AO146" s="429"/>
      <c r="AP146" s="429"/>
      <c r="AQ146" s="429"/>
      <c r="AR146" s="430"/>
    </row>
    <row r="147" spans="2:44" s="43" customFormat="1" ht="18" customHeight="1">
      <c r="B147" s="428"/>
      <c r="C147" s="429"/>
      <c r="D147" s="431"/>
      <c r="E147" s="53"/>
      <c r="F147" s="45"/>
      <c r="G147" s="45"/>
      <c r="H147" s="45"/>
      <c r="I147" s="45"/>
      <c r="J147" s="54"/>
      <c r="K147" s="47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5"/>
      <c r="X147" s="45"/>
      <c r="Y147" s="46"/>
      <c r="Z147" s="46"/>
      <c r="AA147" s="45"/>
      <c r="AB147" s="45"/>
      <c r="AC147" s="47"/>
      <c r="AD147" s="45"/>
      <c r="AE147" s="45"/>
      <c r="AF147" s="45"/>
      <c r="AG147" s="51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52"/>
    </row>
    <row r="148" spans="2:44" s="43" customFormat="1" ht="18" customHeight="1" thickBot="1">
      <c r="B148" s="519"/>
      <c r="C148" s="520"/>
      <c r="D148" s="521"/>
      <c r="E148" s="56"/>
      <c r="F148" s="57"/>
      <c r="G148" s="57"/>
      <c r="H148" s="57"/>
      <c r="I148" s="57"/>
      <c r="J148" s="57"/>
      <c r="K148" s="57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9"/>
      <c r="X148" s="59"/>
      <c r="Y148" s="58"/>
      <c r="Z148" s="58"/>
      <c r="AA148" s="59"/>
      <c r="AB148" s="59"/>
      <c r="AC148" s="57"/>
      <c r="AD148" s="55"/>
      <c r="AE148" s="55"/>
      <c r="AF148" s="55"/>
      <c r="AG148" s="522" t="s">
        <v>94</v>
      </c>
      <c r="AH148" s="523"/>
      <c r="AI148" s="523"/>
      <c r="AJ148" s="523"/>
      <c r="AK148" s="523"/>
      <c r="AL148" s="523"/>
      <c r="AM148" s="523"/>
      <c r="AN148" s="523"/>
      <c r="AO148" s="523"/>
      <c r="AP148" s="523"/>
      <c r="AQ148" s="523"/>
      <c r="AR148" s="524"/>
    </row>
    <row r="149" spans="2:44" s="43" customFormat="1" ht="9.75" customHeight="1" thickBot="1">
      <c r="B149" s="186"/>
      <c r="C149" s="64"/>
      <c r="D149" s="64"/>
      <c r="E149" s="187"/>
      <c r="F149" s="128"/>
      <c r="G149" s="128"/>
      <c r="H149" s="128"/>
      <c r="I149" s="128"/>
      <c r="J149" s="128"/>
      <c r="K149" s="12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39"/>
      <c r="X149" s="139"/>
      <c r="Y149" s="188"/>
      <c r="Z149" s="188"/>
      <c r="AA149" s="139"/>
      <c r="AB149" s="139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28"/>
      <c r="AR149" s="129"/>
    </row>
    <row r="150" spans="2:44" s="43" customFormat="1" ht="18" customHeight="1" thickBot="1">
      <c r="B150" s="502" t="s">
        <v>5</v>
      </c>
      <c r="C150" s="505" t="s">
        <v>6</v>
      </c>
      <c r="D150" s="506"/>
      <c r="E150" s="511" t="s">
        <v>7</v>
      </c>
      <c r="F150" s="506"/>
      <c r="G150" s="512"/>
      <c r="H150" s="515" t="s">
        <v>8</v>
      </c>
      <c r="I150" s="421"/>
      <c r="J150" s="421"/>
      <c r="K150" s="421"/>
      <c r="L150" s="421"/>
      <c r="M150" s="420" t="s">
        <v>52</v>
      </c>
      <c r="N150" s="421"/>
      <c r="O150" s="421"/>
      <c r="P150" s="421"/>
      <c r="Q150" s="421"/>
      <c r="R150" s="421"/>
      <c r="S150" s="421"/>
      <c r="T150" s="421"/>
      <c r="U150" s="421"/>
      <c r="V150" s="421"/>
      <c r="W150" s="421"/>
      <c r="X150" s="421"/>
      <c r="Y150" s="421"/>
      <c r="Z150" s="421"/>
      <c r="AA150" s="421"/>
      <c r="AB150" s="421"/>
      <c r="AC150" s="421"/>
      <c r="AD150" s="421"/>
      <c r="AE150" s="421"/>
      <c r="AF150" s="421"/>
      <c r="AG150" s="421"/>
      <c r="AH150" s="421"/>
      <c r="AI150" s="421"/>
      <c r="AJ150" s="421"/>
      <c r="AK150" s="421"/>
      <c r="AL150" s="421"/>
      <c r="AM150" s="421"/>
      <c r="AN150" s="421"/>
      <c r="AO150" s="421"/>
      <c r="AP150" s="421"/>
      <c r="AQ150" s="421"/>
      <c r="AR150" s="422"/>
    </row>
    <row r="151" spans="2:44" s="43" customFormat="1" ht="18" customHeight="1">
      <c r="B151" s="503"/>
      <c r="C151" s="507"/>
      <c r="D151" s="508"/>
      <c r="E151" s="513"/>
      <c r="F151" s="508"/>
      <c r="G151" s="514"/>
      <c r="H151" s="423" t="s">
        <v>10</v>
      </c>
      <c r="I151" s="470" t="s">
        <v>11</v>
      </c>
      <c r="J151" s="470"/>
      <c r="K151" s="470"/>
      <c r="L151" s="462"/>
      <c r="M151" s="432" t="s">
        <v>180</v>
      </c>
      <c r="N151" s="433"/>
      <c r="O151" s="433"/>
      <c r="P151" s="434"/>
      <c r="Q151" s="432" t="s">
        <v>181</v>
      </c>
      <c r="R151" s="433"/>
      <c r="S151" s="433"/>
      <c r="T151" s="434"/>
      <c r="U151" s="432" t="s">
        <v>182</v>
      </c>
      <c r="V151" s="433"/>
      <c r="W151" s="433"/>
      <c r="X151" s="434"/>
      <c r="Y151" s="420" t="s">
        <v>183</v>
      </c>
      <c r="Z151" s="421"/>
      <c r="AA151" s="421"/>
      <c r="AB151" s="422"/>
      <c r="AC151" s="420" t="s">
        <v>184</v>
      </c>
      <c r="AD151" s="421"/>
      <c r="AE151" s="421"/>
      <c r="AF151" s="422"/>
      <c r="AG151" s="420" t="s">
        <v>185</v>
      </c>
      <c r="AH151" s="421"/>
      <c r="AI151" s="421"/>
      <c r="AJ151" s="422"/>
      <c r="AK151" s="420" t="s">
        <v>186</v>
      </c>
      <c r="AL151" s="421"/>
      <c r="AM151" s="421"/>
      <c r="AN151" s="422"/>
      <c r="AO151" s="432" t="s">
        <v>187</v>
      </c>
      <c r="AP151" s="433"/>
      <c r="AQ151" s="433"/>
      <c r="AR151" s="434"/>
    </row>
    <row r="152" spans="2:44" s="43" customFormat="1" ht="18" customHeight="1">
      <c r="B152" s="503"/>
      <c r="C152" s="507"/>
      <c r="D152" s="508"/>
      <c r="E152" s="486" t="s">
        <v>13</v>
      </c>
      <c r="F152" s="498" t="s">
        <v>14</v>
      </c>
      <c r="G152" s="408" t="s">
        <v>65</v>
      </c>
      <c r="H152" s="501"/>
      <c r="I152" s="470" t="s">
        <v>15</v>
      </c>
      <c r="J152" s="470" t="s">
        <v>16</v>
      </c>
      <c r="K152" s="470" t="s">
        <v>17</v>
      </c>
      <c r="L152" s="462" t="s">
        <v>58</v>
      </c>
      <c r="M152" s="516" t="s">
        <v>265</v>
      </c>
      <c r="N152" s="517"/>
      <c r="O152" s="517"/>
      <c r="P152" s="517"/>
      <c r="Q152" s="517"/>
      <c r="R152" s="517"/>
      <c r="S152" s="517"/>
      <c r="T152" s="517"/>
      <c r="U152" s="517"/>
      <c r="V152" s="517"/>
      <c r="W152" s="517"/>
      <c r="X152" s="517"/>
      <c r="Y152" s="517"/>
      <c r="Z152" s="517"/>
      <c r="AA152" s="517"/>
      <c r="AB152" s="517"/>
      <c r="AC152" s="517"/>
      <c r="AD152" s="517"/>
      <c r="AE152" s="517"/>
      <c r="AF152" s="517"/>
      <c r="AG152" s="517"/>
      <c r="AH152" s="517"/>
      <c r="AI152" s="517"/>
      <c r="AJ152" s="517"/>
      <c r="AK152" s="517"/>
      <c r="AL152" s="517"/>
      <c r="AM152" s="517"/>
      <c r="AN152" s="517"/>
      <c r="AO152" s="517"/>
      <c r="AP152" s="517"/>
      <c r="AQ152" s="517"/>
      <c r="AR152" s="518"/>
    </row>
    <row r="153" spans="2:44" s="43" customFormat="1" ht="18" customHeight="1">
      <c r="B153" s="503"/>
      <c r="C153" s="507"/>
      <c r="D153" s="508"/>
      <c r="E153" s="486"/>
      <c r="F153" s="499"/>
      <c r="G153" s="472"/>
      <c r="H153" s="501"/>
      <c r="I153" s="470"/>
      <c r="J153" s="470"/>
      <c r="K153" s="470"/>
      <c r="L153" s="462"/>
      <c r="M153" s="423" t="s">
        <v>15</v>
      </c>
      <c r="N153" s="425" t="s">
        <v>16</v>
      </c>
      <c r="O153" s="406" t="s">
        <v>18</v>
      </c>
      <c r="P153" s="408" t="s">
        <v>63</v>
      </c>
      <c r="Q153" s="423" t="s">
        <v>15</v>
      </c>
      <c r="R153" s="425" t="s">
        <v>16</v>
      </c>
      <c r="S153" s="406" t="s">
        <v>18</v>
      </c>
      <c r="T153" s="408" t="s">
        <v>63</v>
      </c>
      <c r="U153" s="423" t="s">
        <v>15</v>
      </c>
      <c r="V153" s="425" t="s">
        <v>16</v>
      </c>
      <c r="W153" s="406" t="s">
        <v>18</v>
      </c>
      <c r="X153" s="408" t="s">
        <v>63</v>
      </c>
      <c r="Y153" s="423" t="s">
        <v>15</v>
      </c>
      <c r="Z153" s="425" t="s">
        <v>16</v>
      </c>
      <c r="AA153" s="406" t="s">
        <v>18</v>
      </c>
      <c r="AB153" s="408" t="s">
        <v>63</v>
      </c>
      <c r="AC153" s="423" t="s">
        <v>15</v>
      </c>
      <c r="AD153" s="425" t="s">
        <v>16</v>
      </c>
      <c r="AE153" s="406" t="s">
        <v>18</v>
      </c>
      <c r="AF153" s="408" t="s">
        <v>63</v>
      </c>
      <c r="AG153" s="423" t="s">
        <v>15</v>
      </c>
      <c r="AH153" s="425" t="s">
        <v>16</v>
      </c>
      <c r="AI153" s="406" t="s">
        <v>18</v>
      </c>
      <c r="AJ153" s="408" t="s">
        <v>63</v>
      </c>
      <c r="AK153" s="423" t="s">
        <v>15</v>
      </c>
      <c r="AL153" s="425" t="s">
        <v>16</v>
      </c>
      <c r="AM153" s="406" t="s">
        <v>18</v>
      </c>
      <c r="AN153" s="408" t="s">
        <v>63</v>
      </c>
      <c r="AO153" s="423" t="s">
        <v>15</v>
      </c>
      <c r="AP153" s="425" t="s">
        <v>16</v>
      </c>
      <c r="AQ153" s="406" t="s">
        <v>18</v>
      </c>
      <c r="AR153" s="408" t="s">
        <v>63</v>
      </c>
    </row>
    <row r="154" spans="2:44" s="43" customFormat="1" ht="18" customHeight="1" thickBot="1">
      <c r="B154" s="504"/>
      <c r="C154" s="509"/>
      <c r="D154" s="510"/>
      <c r="E154" s="487"/>
      <c r="F154" s="500"/>
      <c r="G154" s="409"/>
      <c r="H154" s="424"/>
      <c r="I154" s="471"/>
      <c r="J154" s="471"/>
      <c r="K154" s="471"/>
      <c r="L154" s="463"/>
      <c r="M154" s="424"/>
      <c r="N154" s="426"/>
      <c r="O154" s="407"/>
      <c r="P154" s="409"/>
      <c r="Q154" s="424"/>
      <c r="R154" s="426"/>
      <c r="S154" s="407"/>
      <c r="T154" s="409"/>
      <c r="U154" s="424"/>
      <c r="V154" s="426"/>
      <c r="W154" s="407"/>
      <c r="X154" s="409"/>
      <c r="Y154" s="424"/>
      <c r="Z154" s="426"/>
      <c r="AA154" s="407"/>
      <c r="AB154" s="409"/>
      <c r="AC154" s="424"/>
      <c r="AD154" s="426"/>
      <c r="AE154" s="407"/>
      <c r="AF154" s="409"/>
      <c r="AG154" s="424"/>
      <c r="AH154" s="426"/>
      <c r="AI154" s="407"/>
      <c r="AJ154" s="409"/>
      <c r="AK154" s="424"/>
      <c r="AL154" s="426"/>
      <c r="AM154" s="407"/>
      <c r="AN154" s="409"/>
      <c r="AO154" s="424"/>
      <c r="AP154" s="426"/>
      <c r="AQ154" s="407"/>
      <c r="AR154" s="409"/>
    </row>
    <row r="155" spans="2:44" s="43" customFormat="1" ht="18" customHeight="1" thickBot="1">
      <c r="B155" s="65" t="s">
        <v>133</v>
      </c>
      <c r="C155" s="495" t="s">
        <v>59</v>
      </c>
      <c r="D155" s="495"/>
      <c r="E155" s="496"/>
      <c r="F155" s="496"/>
      <c r="G155" s="218"/>
      <c r="H155" s="218"/>
      <c r="I155" s="496"/>
      <c r="J155" s="496"/>
      <c r="K155" s="496"/>
      <c r="L155" s="496"/>
      <c r="M155" s="496"/>
      <c r="N155" s="496"/>
      <c r="O155" s="496"/>
      <c r="P155" s="496"/>
      <c r="Q155" s="496"/>
      <c r="R155" s="496"/>
      <c r="S155" s="496"/>
      <c r="T155" s="496"/>
      <c r="U155" s="496"/>
      <c r="V155" s="496"/>
      <c r="W155" s="496"/>
      <c r="X155" s="496"/>
      <c r="Y155" s="496"/>
      <c r="Z155" s="496"/>
      <c r="AA155" s="496"/>
      <c r="AB155" s="496"/>
      <c r="AC155" s="496"/>
      <c r="AD155" s="496"/>
      <c r="AE155" s="496"/>
      <c r="AF155" s="496"/>
      <c r="AG155" s="496"/>
      <c r="AH155" s="496"/>
      <c r="AI155" s="496"/>
      <c r="AJ155" s="496"/>
      <c r="AK155" s="496"/>
      <c r="AL155" s="496"/>
      <c r="AM155" s="496"/>
      <c r="AN155" s="496"/>
      <c r="AO155" s="496"/>
      <c r="AP155" s="496"/>
      <c r="AQ155" s="496"/>
      <c r="AR155" s="497"/>
    </row>
    <row r="156" spans="2:44" s="43" customFormat="1" ht="18" customHeight="1">
      <c r="B156" s="69" t="s">
        <v>20</v>
      </c>
      <c r="C156" s="219" t="s">
        <v>160</v>
      </c>
      <c r="D156" s="192"/>
      <c r="E156" s="220">
        <v>1</v>
      </c>
      <c r="F156" s="77">
        <v>2</v>
      </c>
      <c r="G156" s="94">
        <f aca="true" t="shared" si="10" ref="G156:G163">SumaECTS(M156:AR156)</f>
        <v>8</v>
      </c>
      <c r="H156" s="95">
        <f aca="true" t="shared" si="11" ref="H156:H163">SUM(I156:L156)</f>
        <v>45</v>
      </c>
      <c r="I156" s="93">
        <f aca="true" t="shared" si="12" ref="I156:I163">IF(SUM(M156+Q156+U156+Y156+AC156+AG156+AK156+AO156)=0,"",SUM(M156+Q156+U156+Y156+AC156+AG156+AK156+AO156))</f>
        <v>15</v>
      </c>
      <c r="J156" s="93">
        <f aca="true" t="shared" si="13" ref="J156:J163">IF(SUM(N156+R156+V156+Z156+AD156+AH156+AL156+AP156)=0,"",SUM(N156+R156+V156+Z156+AD156+AH156+AL156+AP156))</f>
      </c>
      <c r="K156" s="93">
        <f aca="true" t="shared" si="14" ref="K156:K163">IF(SUM(O156+S156+W156+AA156+AE156+AI156+AM156+AQ156)=0,"",SUM(O156+S156+W156+AA156+AE156+AI156+AM156+AQ156))</f>
        <v>15</v>
      </c>
      <c r="L156" s="93">
        <f aca="true" t="shared" si="15" ref="L156:L163">IF(SUM(P156+T156+X156+AB156+AF156+AJ156+AN156+AR156)=0,"",SUM(P156+T156+X156+AB156+AF156+AJ156+AN156+AR156))</f>
        <v>15</v>
      </c>
      <c r="M156" s="81"/>
      <c r="N156" s="79"/>
      <c r="O156" s="79"/>
      <c r="P156" s="80"/>
      <c r="Q156" s="81"/>
      <c r="R156" s="79"/>
      <c r="S156" s="79"/>
      <c r="T156" s="80"/>
      <c r="U156" s="81"/>
      <c r="V156" s="79"/>
      <c r="W156" s="79"/>
      <c r="X156" s="80"/>
      <c r="Y156" s="81"/>
      <c r="Z156" s="79"/>
      <c r="AA156" s="79"/>
      <c r="AB156" s="80"/>
      <c r="AC156" s="81"/>
      <c r="AD156" s="79"/>
      <c r="AE156" s="79"/>
      <c r="AF156" s="80"/>
      <c r="AG156" s="81"/>
      <c r="AH156" s="79"/>
      <c r="AI156" s="79"/>
      <c r="AJ156" s="80"/>
      <c r="AK156" s="198"/>
      <c r="AL156" s="199"/>
      <c r="AM156" s="199"/>
      <c r="AN156" s="200"/>
      <c r="AO156" s="205">
        <v>15</v>
      </c>
      <c r="AP156" s="199"/>
      <c r="AQ156" s="199">
        <v>15</v>
      </c>
      <c r="AR156" s="221">
        <v>15</v>
      </c>
    </row>
    <row r="157" spans="2:44" s="43" customFormat="1" ht="18" customHeight="1">
      <c r="B157" s="164" t="s">
        <v>21</v>
      </c>
      <c r="C157" s="175" t="s">
        <v>161</v>
      </c>
      <c r="D157" s="172"/>
      <c r="E157" s="173">
        <v>1</v>
      </c>
      <c r="F157" s="174">
        <v>1</v>
      </c>
      <c r="G157" s="94">
        <f t="shared" si="10"/>
        <v>6</v>
      </c>
      <c r="H157" s="95">
        <f t="shared" si="11"/>
        <v>30</v>
      </c>
      <c r="I157" s="93">
        <f t="shared" si="12"/>
        <v>15</v>
      </c>
      <c r="J157" s="93">
        <f t="shared" si="13"/>
      </c>
      <c r="K157" s="93">
        <f t="shared" si="14"/>
        <v>15</v>
      </c>
      <c r="L157" s="93">
        <f t="shared" si="15"/>
      </c>
      <c r="M157" s="168"/>
      <c r="N157" s="169"/>
      <c r="O157" s="169"/>
      <c r="P157" s="170"/>
      <c r="Q157" s="168"/>
      <c r="R157" s="169"/>
      <c r="S157" s="169"/>
      <c r="T157" s="170"/>
      <c r="U157" s="168"/>
      <c r="V157" s="169"/>
      <c r="W157" s="169"/>
      <c r="X157" s="170"/>
      <c r="Y157" s="168"/>
      <c r="Z157" s="169"/>
      <c r="AA157" s="169"/>
      <c r="AB157" s="170"/>
      <c r="AC157" s="168"/>
      <c r="AD157" s="169"/>
      <c r="AE157" s="169"/>
      <c r="AF157" s="170"/>
      <c r="AG157" s="168"/>
      <c r="AH157" s="169"/>
      <c r="AI157" s="169"/>
      <c r="AJ157" s="170"/>
      <c r="AK157" s="204">
        <v>15</v>
      </c>
      <c r="AL157" s="199"/>
      <c r="AM157" s="199">
        <v>15</v>
      </c>
      <c r="AN157" s="200"/>
      <c r="AO157" s="198"/>
      <c r="AP157" s="199"/>
      <c r="AQ157" s="199"/>
      <c r="AR157" s="200"/>
    </row>
    <row r="158" spans="2:44" s="43" customFormat="1" ht="18" customHeight="1">
      <c r="B158" s="69" t="s">
        <v>22</v>
      </c>
      <c r="C158" s="175" t="s">
        <v>162</v>
      </c>
      <c r="D158" s="222"/>
      <c r="E158" s="223"/>
      <c r="F158" s="224">
        <v>1</v>
      </c>
      <c r="G158" s="94">
        <f t="shared" si="10"/>
        <v>2</v>
      </c>
      <c r="H158" s="95">
        <f t="shared" si="11"/>
        <v>15</v>
      </c>
      <c r="I158" s="76">
        <f t="shared" si="12"/>
        <v>15</v>
      </c>
      <c r="J158" s="76">
        <f t="shared" si="13"/>
      </c>
      <c r="K158" s="76">
        <f t="shared" si="14"/>
      </c>
      <c r="L158" s="76">
        <f t="shared" si="15"/>
      </c>
      <c r="M158" s="168"/>
      <c r="N158" s="169"/>
      <c r="O158" s="169"/>
      <c r="P158" s="170"/>
      <c r="Q158" s="168"/>
      <c r="R158" s="169"/>
      <c r="S158" s="169"/>
      <c r="T158" s="170"/>
      <c r="U158" s="168"/>
      <c r="V158" s="169"/>
      <c r="W158" s="169"/>
      <c r="X158" s="170"/>
      <c r="Y158" s="168"/>
      <c r="Z158" s="169"/>
      <c r="AA158" s="169"/>
      <c r="AB158" s="170"/>
      <c r="AC158" s="168"/>
      <c r="AD158" s="169"/>
      <c r="AE158" s="169"/>
      <c r="AF158" s="170"/>
      <c r="AG158" s="168"/>
      <c r="AH158" s="169"/>
      <c r="AI158" s="169"/>
      <c r="AJ158" s="170"/>
      <c r="AK158" s="198">
        <v>15</v>
      </c>
      <c r="AL158" s="199"/>
      <c r="AM158" s="199"/>
      <c r="AN158" s="200"/>
      <c r="AO158" s="198"/>
      <c r="AP158" s="199"/>
      <c r="AQ158" s="199"/>
      <c r="AR158" s="200"/>
    </row>
    <row r="159" spans="2:44" s="43" customFormat="1" ht="18" customHeight="1">
      <c r="B159" s="164" t="s">
        <v>23</v>
      </c>
      <c r="C159" s="175" t="s">
        <v>163</v>
      </c>
      <c r="D159" s="225"/>
      <c r="E159" s="226">
        <v>1</v>
      </c>
      <c r="F159" s="77">
        <v>1</v>
      </c>
      <c r="G159" s="94">
        <f t="shared" si="10"/>
        <v>5</v>
      </c>
      <c r="H159" s="95">
        <f t="shared" si="11"/>
        <v>30</v>
      </c>
      <c r="I159" s="93">
        <f t="shared" si="12"/>
        <v>15</v>
      </c>
      <c r="J159" s="93">
        <f t="shared" si="13"/>
      </c>
      <c r="K159" s="93">
        <f t="shared" si="14"/>
        <v>15</v>
      </c>
      <c r="L159" s="93">
        <f t="shared" si="15"/>
      </c>
      <c r="M159" s="168"/>
      <c r="N159" s="169"/>
      <c r="O159" s="169"/>
      <c r="P159" s="170"/>
      <c r="Q159" s="168"/>
      <c r="R159" s="169"/>
      <c r="S159" s="169"/>
      <c r="T159" s="170"/>
      <c r="U159" s="168"/>
      <c r="V159" s="169"/>
      <c r="W159" s="169"/>
      <c r="X159" s="170"/>
      <c r="Y159" s="168"/>
      <c r="Z159" s="169"/>
      <c r="AA159" s="169"/>
      <c r="AB159" s="170"/>
      <c r="AC159" s="168"/>
      <c r="AD159" s="169"/>
      <c r="AE159" s="169"/>
      <c r="AF159" s="170"/>
      <c r="AG159" s="168"/>
      <c r="AH159" s="169"/>
      <c r="AI159" s="169"/>
      <c r="AJ159" s="170"/>
      <c r="AK159" s="204">
        <v>15</v>
      </c>
      <c r="AL159" s="199"/>
      <c r="AM159" s="199">
        <v>15</v>
      </c>
      <c r="AN159" s="200"/>
      <c r="AO159" s="198"/>
      <c r="AP159" s="199"/>
      <c r="AQ159" s="199"/>
      <c r="AR159" s="200"/>
    </row>
    <row r="160" spans="2:44" s="43" customFormat="1" ht="18" customHeight="1">
      <c r="B160" s="69" t="s">
        <v>24</v>
      </c>
      <c r="C160" s="175" t="s">
        <v>164</v>
      </c>
      <c r="D160" s="225"/>
      <c r="E160" s="226">
        <v>1</v>
      </c>
      <c r="F160" s="77">
        <v>2</v>
      </c>
      <c r="G160" s="94">
        <f t="shared" si="10"/>
        <v>8</v>
      </c>
      <c r="H160" s="95">
        <f t="shared" si="11"/>
        <v>45</v>
      </c>
      <c r="I160" s="93">
        <f t="shared" si="12"/>
        <v>15</v>
      </c>
      <c r="J160" s="93">
        <f t="shared" si="13"/>
      </c>
      <c r="K160" s="93">
        <f t="shared" si="14"/>
        <v>15</v>
      </c>
      <c r="L160" s="93">
        <f t="shared" si="15"/>
        <v>15</v>
      </c>
      <c r="M160" s="168"/>
      <c r="N160" s="169"/>
      <c r="O160" s="169"/>
      <c r="P160" s="170"/>
      <c r="Q160" s="168"/>
      <c r="R160" s="169"/>
      <c r="S160" s="169"/>
      <c r="T160" s="170"/>
      <c r="U160" s="168"/>
      <c r="V160" s="169"/>
      <c r="W160" s="169"/>
      <c r="X160" s="170"/>
      <c r="Y160" s="168"/>
      <c r="Z160" s="169"/>
      <c r="AA160" s="169"/>
      <c r="AB160" s="170"/>
      <c r="AC160" s="168"/>
      <c r="AD160" s="169"/>
      <c r="AE160" s="169"/>
      <c r="AF160" s="170"/>
      <c r="AG160" s="168"/>
      <c r="AH160" s="169"/>
      <c r="AI160" s="169"/>
      <c r="AJ160" s="170"/>
      <c r="AK160" s="198"/>
      <c r="AL160" s="199"/>
      <c r="AM160" s="199"/>
      <c r="AN160" s="200"/>
      <c r="AO160" s="204">
        <v>15</v>
      </c>
      <c r="AP160" s="199"/>
      <c r="AQ160" s="199">
        <v>15</v>
      </c>
      <c r="AR160" s="200">
        <v>15</v>
      </c>
    </row>
    <row r="161" spans="2:44" s="43" customFormat="1" ht="18" customHeight="1">
      <c r="B161" s="164" t="s">
        <v>45</v>
      </c>
      <c r="C161" s="175" t="s">
        <v>165</v>
      </c>
      <c r="D161" s="225"/>
      <c r="E161" s="226">
        <v>1</v>
      </c>
      <c r="F161" s="77">
        <v>2</v>
      </c>
      <c r="G161" s="94">
        <f t="shared" si="10"/>
        <v>7</v>
      </c>
      <c r="H161" s="95">
        <f t="shared" si="11"/>
        <v>45</v>
      </c>
      <c r="I161" s="93">
        <f t="shared" si="12"/>
        <v>15</v>
      </c>
      <c r="J161" s="93">
        <f t="shared" si="13"/>
      </c>
      <c r="K161" s="93">
        <f t="shared" si="14"/>
        <v>15</v>
      </c>
      <c r="L161" s="93">
        <f t="shared" si="15"/>
        <v>15</v>
      </c>
      <c r="M161" s="168"/>
      <c r="N161" s="169"/>
      <c r="O161" s="169"/>
      <c r="P161" s="170"/>
      <c r="Q161" s="168"/>
      <c r="R161" s="169"/>
      <c r="S161" s="169"/>
      <c r="T161" s="170"/>
      <c r="U161" s="168"/>
      <c r="V161" s="169"/>
      <c r="W161" s="169"/>
      <c r="X161" s="170"/>
      <c r="Y161" s="168"/>
      <c r="Z161" s="169"/>
      <c r="AA161" s="169"/>
      <c r="AB161" s="170"/>
      <c r="AC161" s="168"/>
      <c r="AD161" s="169"/>
      <c r="AE161" s="169"/>
      <c r="AF161" s="170"/>
      <c r="AG161" s="168"/>
      <c r="AH161" s="169"/>
      <c r="AI161" s="169"/>
      <c r="AJ161" s="170"/>
      <c r="AK161" s="204">
        <v>15</v>
      </c>
      <c r="AL161" s="199"/>
      <c r="AM161" s="199">
        <v>15</v>
      </c>
      <c r="AN161" s="200">
        <v>15</v>
      </c>
      <c r="AO161" s="198"/>
      <c r="AP161" s="199"/>
      <c r="AQ161" s="199"/>
      <c r="AR161" s="200"/>
    </row>
    <row r="162" spans="2:44" s="43" customFormat="1" ht="18" customHeight="1">
      <c r="B162" s="69" t="s">
        <v>46</v>
      </c>
      <c r="C162" s="175" t="s">
        <v>166</v>
      </c>
      <c r="D162" s="227"/>
      <c r="E162" s="228"/>
      <c r="F162" s="176">
        <v>1</v>
      </c>
      <c r="G162" s="167">
        <f t="shared" si="10"/>
        <v>2</v>
      </c>
      <c r="H162" s="95">
        <f t="shared" si="11"/>
        <v>30</v>
      </c>
      <c r="I162" s="93">
        <f t="shared" si="12"/>
      </c>
      <c r="J162" s="93">
        <f t="shared" si="13"/>
      </c>
      <c r="K162" s="93">
        <f t="shared" si="14"/>
      </c>
      <c r="L162" s="93">
        <f t="shared" si="15"/>
        <v>30</v>
      </c>
      <c r="M162" s="168"/>
      <c r="N162" s="169"/>
      <c r="O162" s="169"/>
      <c r="P162" s="170"/>
      <c r="Q162" s="168"/>
      <c r="R162" s="169"/>
      <c r="S162" s="169"/>
      <c r="T162" s="170"/>
      <c r="U162" s="168"/>
      <c r="V162" s="169"/>
      <c r="W162" s="169"/>
      <c r="X162" s="170"/>
      <c r="Y162" s="168"/>
      <c r="Z162" s="169"/>
      <c r="AA162" s="169"/>
      <c r="AB162" s="170"/>
      <c r="AC162" s="168"/>
      <c r="AD162" s="169"/>
      <c r="AE162" s="169"/>
      <c r="AF162" s="170"/>
      <c r="AG162" s="168"/>
      <c r="AH162" s="169"/>
      <c r="AI162" s="169"/>
      <c r="AJ162" s="170"/>
      <c r="AK162" s="198"/>
      <c r="AL162" s="199"/>
      <c r="AM162" s="199"/>
      <c r="AN162" s="200">
        <v>30</v>
      </c>
      <c r="AO162" s="198"/>
      <c r="AP162" s="199"/>
      <c r="AQ162" s="199"/>
      <c r="AR162" s="200"/>
    </row>
    <row r="163" spans="2:44" s="43" customFormat="1" ht="18" customHeight="1">
      <c r="B163" s="164" t="s">
        <v>47</v>
      </c>
      <c r="C163" s="175" t="s">
        <v>132</v>
      </c>
      <c r="D163" s="172"/>
      <c r="E163" s="173"/>
      <c r="F163" s="176">
        <v>2</v>
      </c>
      <c r="G163" s="94">
        <f t="shared" si="10"/>
        <v>4</v>
      </c>
      <c r="H163" s="95">
        <f t="shared" si="11"/>
        <v>29</v>
      </c>
      <c r="I163" s="93">
        <f t="shared" si="12"/>
      </c>
      <c r="J163" s="93">
        <f t="shared" si="13"/>
      </c>
      <c r="K163" s="93">
        <f t="shared" si="14"/>
      </c>
      <c r="L163" s="93">
        <f t="shared" si="15"/>
        <v>29</v>
      </c>
      <c r="M163" s="168"/>
      <c r="N163" s="169"/>
      <c r="O163" s="169"/>
      <c r="P163" s="170"/>
      <c r="Q163" s="168"/>
      <c r="R163" s="169"/>
      <c r="S163" s="169"/>
      <c r="T163" s="170"/>
      <c r="U163" s="168"/>
      <c r="V163" s="169"/>
      <c r="W163" s="169"/>
      <c r="X163" s="170"/>
      <c r="Y163" s="168"/>
      <c r="Z163" s="169"/>
      <c r="AA163" s="169"/>
      <c r="AB163" s="170"/>
      <c r="AC163" s="168"/>
      <c r="AD163" s="169"/>
      <c r="AE163" s="169"/>
      <c r="AF163" s="170"/>
      <c r="AG163" s="168"/>
      <c r="AH163" s="169"/>
      <c r="AI163" s="169"/>
      <c r="AJ163" s="170"/>
      <c r="AK163" s="229"/>
      <c r="AL163" s="230"/>
      <c r="AM163" s="230"/>
      <c r="AN163" s="200">
        <v>15</v>
      </c>
      <c r="AO163" s="231"/>
      <c r="AP163" s="230"/>
      <c r="AQ163" s="230"/>
      <c r="AR163" s="232">
        <v>14</v>
      </c>
    </row>
    <row r="164" spans="2:44" s="43" customFormat="1" ht="18" customHeight="1" thickBot="1">
      <c r="B164" s="164"/>
      <c r="C164" s="90"/>
      <c r="D164" s="166"/>
      <c r="E164" s="177"/>
      <c r="F164" s="181"/>
      <c r="G164" s="178"/>
      <c r="H164" s="233"/>
      <c r="I164" s="93"/>
      <c r="J164" s="234"/>
      <c r="K164" s="234"/>
      <c r="L164" s="234"/>
      <c r="M164" s="215"/>
      <c r="N164" s="216"/>
      <c r="O164" s="216"/>
      <c r="P164" s="182"/>
      <c r="Q164" s="217"/>
      <c r="R164" s="216"/>
      <c r="S164" s="216"/>
      <c r="T164" s="182"/>
      <c r="U164" s="217"/>
      <c r="V164" s="216"/>
      <c r="W164" s="216"/>
      <c r="X164" s="182"/>
      <c r="Y164" s="217"/>
      <c r="Z164" s="216"/>
      <c r="AA164" s="216"/>
      <c r="AB164" s="182"/>
      <c r="AC164" s="217"/>
      <c r="AD164" s="216"/>
      <c r="AE164" s="216"/>
      <c r="AF164" s="182"/>
      <c r="AG164" s="217"/>
      <c r="AH164" s="216"/>
      <c r="AI164" s="216"/>
      <c r="AJ164" s="182"/>
      <c r="AK164" s="217"/>
      <c r="AL164" s="216"/>
      <c r="AM164" s="216"/>
      <c r="AN164" s="182"/>
      <c r="AO164" s="217"/>
      <c r="AP164" s="216"/>
      <c r="AQ164" s="216"/>
      <c r="AR164" s="182"/>
    </row>
    <row r="165" spans="2:44" s="43" customFormat="1" ht="18" customHeight="1" thickTop="1">
      <c r="B165" s="109"/>
      <c r="C165" s="473" t="s">
        <v>25</v>
      </c>
      <c r="D165" s="474"/>
      <c r="E165" s="493">
        <f>SUM(E156:E164)</f>
        <v>5</v>
      </c>
      <c r="F165" s="477">
        <f>SUM(F156:F164)</f>
        <v>12</v>
      </c>
      <c r="G165" s="467">
        <f>SUM(G156:G164)</f>
        <v>42</v>
      </c>
      <c r="H165" s="475">
        <f>SUM(H156:H164)</f>
        <v>269</v>
      </c>
      <c r="I165" s="477">
        <f>SUM(I156:I164)</f>
        <v>90</v>
      </c>
      <c r="J165" s="477">
        <f>SUM(J156:J164)</f>
        <v>0</v>
      </c>
      <c r="K165" s="477">
        <f>SUM(K156:K164)</f>
        <v>75</v>
      </c>
      <c r="L165" s="467">
        <f>SUM(L156:L164)</f>
        <v>104</v>
      </c>
      <c r="M165" s="110">
        <f>SUM(M156:M164)</f>
        <v>0</v>
      </c>
      <c r="N165" s="111">
        <f>SUM(N156:N164)</f>
        <v>0</v>
      </c>
      <c r="O165" s="111">
        <f>SUM(O156:O164)</f>
        <v>0</v>
      </c>
      <c r="P165" s="113">
        <f>SUM(P156:P164)</f>
        <v>0</v>
      </c>
      <c r="Q165" s="110">
        <f>SUM(Q156:Q164)</f>
        <v>0</v>
      </c>
      <c r="R165" s="111">
        <f>SUM(R156:R164)</f>
        <v>0</v>
      </c>
      <c r="S165" s="111">
        <f>SUM(S156:S164)</f>
        <v>0</v>
      </c>
      <c r="T165" s="113">
        <f>SUM(T156:T164)</f>
        <v>0</v>
      </c>
      <c r="U165" s="110">
        <f>SUM(U156:U164)</f>
        <v>0</v>
      </c>
      <c r="V165" s="111">
        <f>SUM(V156:V164)</f>
        <v>0</v>
      </c>
      <c r="W165" s="111">
        <f>SUM(W156:W164)</f>
        <v>0</v>
      </c>
      <c r="X165" s="113">
        <f>SUM(X156:X164)</f>
        <v>0</v>
      </c>
      <c r="Y165" s="110">
        <f>SUM(Y156:Y164)</f>
        <v>0</v>
      </c>
      <c r="Z165" s="111">
        <f>SUM(Z156:Z164)</f>
        <v>0</v>
      </c>
      <c r="AA165" s="111">
        <f>SUM(AA156:AA164)</f>
        <v>0</v>
      </c>
      <c r="AB165" s="113">
        <f>SUM(AB156:AB164)</f>
        <v>0</v>
      </c>
      <c r="AC165" s="110">
        <f>SUM(AC156:AC164)</f>
        <v>0</v>
      </c>
      <c r="AD165" s="111">
        <f>SUM(AD156:AD164)</f>
        <v>0</v>
      </c>
      <c r="AE165" s="111">
        <f>SUM(AE156:AE164)</f>
        <v>0</v>
      </c>
      <c r="AF165" s="113">
        <f>SUM(AF156:AF164)</f>
        <v>0</v>
      </c>
      <c r="AG165" s="110">
        <f>SUM(AG156:AG164)</f>
        <v>0</v>
      </c>
      <c r="AH165" s="111">
        <f>SUM(AH156:AH164)</f>
        <v>0</v>
      </c>
      <c r="AI165" s="111">
        <f>SUM(AI156:AI164)</f>
        <v>0</v>
      </c>
      <c r="AJ165" s="113">
        <f>SUM(AJ156:AJ164)</f>
        <v>0</v>
      </c>
      <c r="AK165" s="110">
        <f>SUM(AK156:AK164)</f>
        <v>60</v>
      </c>
      <c r="AL165" s="111">
        <f>SUM(AL156:AL164)</f>
        <v>0</v>
      </c>
      <c r="AM165" s="111">
        <f>SUM(AM156:AM164)</f>
        <v>45</v>
      </c>
      <c r="AN165" s="113">
        <f>SUM(AN156:AN164)</f>
        <v>60</v>
      </c>
      <c r="AO165" s="110">
        <f>SUM(AO156:AO164)</f>
        <v>30</v>
      </c>
      <c r="AP165" s="111">
        <f>SUM(AP156:AP164)</f>
        <v>0</v>
      </c>
      <c r="AQ165" s="111">
        <f>SUM(AQ156:AQ164)</f>
        <v>30</v>
      </c>
      <c r="AR165" s="113">
        <f>SUM(AR156:AR164)</f>
        <v>44</v>
      </c>
    </row>
    <row r="166" spans="2:46" s="43" customFormat="1" ht="18" customHeight="1" thickBot="1">
      <c r="B166" s="115"/>
      <c r="C166" s="648"/>
      <c r="D166" s="649"/>
      <c r="E166" s="494"/>
      <c r="F166" s="479"/>
      <c r="G166" s="469"/>
      <c r="H166" s="476"/>
      <c r="I166" s="478"/>
      <c r="J166" s="478"/>
      <c r="K166" s="478"/>
      <c r="L166" s="468"/>
      <c r="M166" s="464">
        <f>SUM(M165:P165)</f>
        <v>0</v>
      </c>
      <c r="N166" s="465"/>
      <c r="O166" s="465"/>
      <c r="P166" s="466"/>
      <c r="Q166" s="464">
        <f>SUM(Q165:T165)</f>
        <v>0</v>
      </c>
      <c r="R166" s="465"/>
      <c r="S166" s="465"/>
      <c r="T166" s="466"/>
      <c r="U166" s="464">
        <f>SUM(U165:X165)</f>
        <v>0</v>
      </c>
      <c r="V166" s="465"/>
      <c r="W166" s="465"/>
      <c r="X166" s="466"/>
      <c r="Y166" s="464">
        <f>SUM(Y165:AB165)</f>
        <v>0</v>
      </c>
      <c r="Z166" s="465"/>
      <c r="AA166" s="465"/>
      <c r="AB166" s="466"/>
      <c r="AC166" s="464">
        <f>SUM(AC165:AF165)</f>
        <v>0</v>
      </c>
      <c r="AD166" s="465"/>
      <c r="AE166" s="465"/>
      <c r="AF166" s="466"/>
      <c r="AG166" s="464">
        <f>SUM(AG165:AJ165)</f>
        <v>0</v>
      </c>
      <c r="AH166" s="465"/>
      <c r="AI166" s="465"/>
      <c r="AJ166" s="466"/>
      <c r="AK166" s="464">
        <f>SUM(AK165:AN165)</f>
        <v>165</v>
      </c>
      <c r="AL166" s="465"/>
      <c r="AM166" s="465"/>
      <c r="AN166" s="466"/>
      <c r="AO166" s="464">
        <f>SUM(AO165:AR165)</f>
        <v>104</v>
      </c>
      <c r="AP166" s="465"/>
      <c r="AQ166" s="465"/>
      <c r="AR166" s="466"/>
      <c r="AT166" s="43">
        <f>SUM(M166:AR166)</f>
        <v>269</v>
      </c>
    </row>
    <row r="167" spans="2:44" s="43" customFormat="1" ht="18" customHeight="1">
      <c r="B167" s="482" t="s">
        <v>60</v>
      </c>
      <c r="C167" s="483"/>
      <c r="D167" s="484"/>
      <c r="E167" s="485" t="s">
        <v>13</v>
      </c>
      <c r="F167" s="488" t="s">
        <v>14</v>
      </c>
      <c r="G167" s="408" t="s">
        <v>65</v>
      </c>
      <c r="H167" s="480" t="s">
        <v>10</v>
      </c>
      <c r="I167" s="470" t="s">
        <v>15</v>
      </c>
      <c r="J167" s="470" t="s">
        <v>16</v>
      </c>
      <c r="K167" s="470" t="s">
        <v>17</v>
      </c>
      <c r="L167" s="462" t="s">
        <v>58</v>
      </c>
      <c r="M167" s="432" t="s">
        <v>180</v>
      </c>
      <c r="N167" s="433"/>
      <c r="O167" s="433"/>
      <c r="P167" s="434"/>
      <c r="Q167" s="432" t="s">
        <v>181</v>
      </c>
      <c r="R167" s="433"/>
      <c r="S167" s="433"/>
      <c r="T167" s="434"/>
      <c r="U167" s="432" t="s">
        <v>182</v>
      </c>
      <c r="V167" s="433"/>
      <c r="W167" s="433"/>
      <c r="X167" s="434"/>
      <c r="Y167" s="420" t="s">
        <v>183</v>
      </c>
      <c r="Z167" s="421"/>
      <c r="AA167" s="421"/>
      <c r="AB167" s="422"/>
      <c r="AC167" s="420" t="s">
        <v>184</v>
      </c>
      <c r="AD167" s="421"/>
      <c r="AE167" s="421"/>
      <c r="AF167" s="422"/>
      <c r="AG167" s="420" t="s">
        <v>185</v>
      </c>
      <c r="AH167" s="421"/>
      <c r="AI167" s="421"/>
      <c r="AJ167" s="422"/>
      <c r="AK167" s="420" t="s">
        <v>186</v>
      </c>
      <c r="AL167" s="421"/>
      <c r="AM167" s="421"/>
      <c r="AN167" s="422"/>
      <c r="AO167" s="432" t="s">
        <v>187</v>
      </c>
      <c r="AP167" s="433"/>
      <c r="AQ167" s="433"/>
      <c r="AR167" s="434"/>
    </row>
    <row r="168" spans="2:44" s="43" customFormat="1" ht="18" customHeight="1">
      <c r="B168" s="482"/>
      <c r="C168" s="483"/>
      <c r="D168" s="484"/>
      <c r="E168" s="486"/>
      <c r="F168" s="488"/>
      <c r="G168" s="472"/>
      <c r="H168" s="480"/>
      <c r="I168" s="470"/>
      <c r="J168" s="470"/>
      <c r="K168" s="470"/>
      <c r="L168" s="462"/>
      <c r="M168" s="423" t="s">
        <v>15</v>
      </c>
      <c r="N168" s="425" t="s">
        <v>16</v>
      </c>
      <c r="O168" s="406" t="s">
        <v>18</v>
      </c>
      <c r="P168" s="408" t="s">
        <v>63</v>
      </c>
      <c r="Q168" s="423" t="s">
        <v>15</v>
      </c>
      <c r="R168" s="425" t="s">
        <v>16</v>
      </c>
      <c r="S168" s="406" t="s">
        <v>18</v>
      </c>
      <c r="T168" s="408" t="s">
        <v>63</v>
      </c>
      <c r="U168" s="423" t="s">
        <v>15</v>
      </c>
      <c r="V168" s="425" t="s">
        <v>16</v>
      </c>
      <c r="W168" s="406" t="s">
        <v>18</v>
      </c>
      <c r="X168" s="408" t="s">
        <v>63</v>
      </c>
      <c r="Y168" s="423" t="s">
        <v>15</v>
      </c>
      <c r="Z168" s="425" t="s">
        <v>16</v>
      </c>
      <c r="AA168" s="406" t="s">
        <v>18</v>
      </c>
      <c r="AB168" s="408" t="s">
        <v>63</v>
      </c>
      <c r="AC168" s="423" t="s">
        <v>15</v>
      </c>
      <c r="AD168" s="425" t="s">
        <v>16</v>
      </c>
      <c r="AE168" s="406" t="s">
        <v>18</v>
      </c>
      <c r="AF168" s="408" t="s">
        <v>63</v>
      </c>
      <c r="AG168" s="423" t="s">
        <v>15</v>
      </c>
      <c r="AH168" s="425" t="s">
        <v>16</v>
      </c>
      <c r="AI168" s="406" t="s">
        <v>18</v>
      </c>
      <c r="AJ168" s="408" t="s">
        <v>63</v>
      </c>
      <c r="AK168" s="423" t="s">
        <v>15</v>
      </c>
      <c r="AL168" s="425" t="s">
        <v>16</v>
      </c>
      <c r="AM168" s="406" t="s">
        <v>18</v>
      </c>
      <c r="AN168" s="408" t="s">
        <v>63</v>
      </c>
      <c r="AO168" s="423" t="s">
        <v>15</v>
      </c>
      <c r="AP168" s="425" t="s">
        <v>16</v>
      </c>
      <c r="AQ168" s="406" t="s">
        <v>18</v>
      </c>
      <c r="AR168" s="408" t="s">
        <v>63</v>
      </c>
    </row>
    <row r="169" spans="2:44" s="43" customFormat="1" ht="18" customHeight="1" thickBot="1">
      <c r="B169" s="482"/>
      <c r="C169" s="483"/>
      <c r="D169" s="484"/>
      <c r="E169" s="487"/>
      <c r="F169" s="407"/>
      <c r="G169" s="409"/>
      <c r="H169" s="481"/>
      <c r="I169" s="471"/>
      <c r="J169" s="471"/>
      <c r="K169" s="471"/>
      <c r="L169" s="463"/>
      <c r="M169" s="424"/>
      <c r="N169" s="426"/>
      <c r="O169" s="407"/>
      <c r="P169" s="409"/>
      <c r="Q169" s="424"/>
      <c r="R169" s="426"/>
      <c r="S169" s="407"/>
      <c r="T169" s="409"/>
      <c r="U169" s="424"/>
      <c r="V169" s="426"/>
      <c r="W169" s="407"/>
      <c r="X169" s="409"/>
      <c r="Y169" s="424"/>
      <c r="Z169" s="426"/>
      <c r="AA169" s="407"/>
      <c r="AB169" s="409"/>
      <c r="AC169" s="424"/>
      <c r="AD169" s="426"/>
      <c r="AE169" s="407"/>
      <c r="AF169" s="409"/>
      <c r="AG169" s="424"/>
      <c r="AH169" s="426"/>
      <c r="AI169" s="407"/>
      <c r="AJ169" s="409"/>
      <c r="AK169" s="424"/>
      <c r="AL169" s="426"/>
      <c r="AM169" s="407"/>
      <c r="AN169" s="409"/>
      <c r="AO169" s="424"/>
      <c r="AP169" s="426"/>
      <c r="AQ169" s="407"/>
      <c r="AR169" s="409"/>
    </row>
    <row r="170" spans="2:46" s="43" customFormat="1" ht="18" customHeight="1">
      <c r="B170" s="482"/>
      <c r="C170" s="483"/>
      <c r="D170" s="484"/>
      <c r="E170" s="489">
        <f>SUM(E22+E64+E165+E119)</f>
        <v>20</v>
      </c>
      <c r="F170" s="448">
        <f>SUM(F22+F64+F165+F119)</f>
        <v>52</v>
      </c>
      <c r="G170" s="450">
        <f>SUM(G22+G64+G165+G119)</f>
        <v>210</v>
      </c>
      <c r="H170" s="491">
        <f>SUM(H22+H64+H165+H119)</f>
        <v>1464</v>
      </c>
      <c r="I170" s="448">
        <f>SUM(I22+I64+I165+I119)</f>
        <v>610</v>
      </c>
      <c r="J170" s="448">
        <f>SUM(J22+J64+J165+J119)</f>
        <v>255</v>
      </c>
      <c r="K170" s="448">
        <f>SUM(K22+K64+K165+K119)</f>
        <v>465</v>
      </c>
      <c r="L170" s="446">
        <f>SUM(L22+L64+L165+L119)</f>
        <v>134</v>
      </c>
      <c r="M170" s="116">
        <f>SUM(M22+M119+M165+M64)</f>
        <v>75</v>
      </c>
      <c r="N170" s="117">
        <f>SUM(N22+N119+N165+N64)</f>
        <v>75</v>
      </c>
      <c r="O170" s="117">
        <f>SUM(O22+O119+O165+O64)</f>
        <v>0</v>
      </c>
      <c r="P170" s="118">
        <f>SUM(P22+P119+P165+P64)</f>
        <v>30</v>
      </c>
      <c r="Q170" s="116">
        <f>SUM(Q22+Q119+Q165+Q64)</f>
        <v>105</v>
      </c>
      <c r="R170" s="117">
        <f>SUM(R22+R119+R165+R64)</f>
        <v>60</v>
      </c>
      <c r="S170" s="117">
        <f>SUM(S22+S119+S165+S64)</f>
        <v>45</v>
      </c>
      <c r="T170" s="119">
        <f>SUM(T22+T119+T165+T64)</f>
        <v>0</v>
      </c>
      <c r="U170" s="120">
        <f>SUM(U22+U119+U165+U64)</f>
        <v>75</v>
      </c>
      <c r="V170" s="117">
        <f>SUM(V22+V119+V165+V64)</f>
        <v>0</v>
      </c>
      <c r="W170" s="117">
        <f>SUM(W22+W119+W165+W64)</f>
        <v>105</v>
      </c>
      <c r="X170" s="119">
        <f>SUM(X22+X119+X165+X64)</f>
        <v>0</v>
      </c>
      <c r="Y170" s="120">
        <f>SUM(Y22+Y119+Y165+Y64)</f>
        <v>80</v>
      </c>
      <c r="Z170" s="117">
        <f>SUM(Z22+Z119+Z165+Z64)</f>
        <v>15</v>
      </c>
      <c r="AA170" s="117">
        <f>SUM(AA22+AA119+AA165+AA64)</f>
        <v>75</v>
      </c>
      <c r="AB170" s="118">
        <f>SUM(AB22+AB119+AB165+AB64)</f>
        <v>0</v>
      </c>
      <c r="AC170" s="116">
        <f>SUM(AC22+AC119+AC165+AC64)</f>
        <v>65</v>
      </c>
      <c r="AD170" s="117">
        <f>SUM(AD22+AD119+AD165+AD64)</f>
        <v>45</v>
      </c>
      <c r="AE170" s="117">
        <f>SUM(AE22+AE119+AE165+AE64)</f>
        <v>75</v>
      </c>
      <c r="AF170" s="119">
        <f>SUM(AF22+AF119+AF165+AF64)</f>
        <v>0</v>
      </c>
      <c r="AG170" s="120">
        <f>SUM(AG22+AG119+AG165+AG64)</f>
        <v>105</v>
      </c>
      <c r="AH170" s="117">
        <f>SUM(AH22+AH119+AH165+AH64)</f>
        <v>45</v>
      </c>
      <c r="AI170" s="117">
        <f>SUM(AI22+AI119+AI165+AI64)</f>
        <v>45</v>
      </c>
      <c r="AJ170" s="118">
        <f>SUM(AJ22+AJ119+AJ165+AJ64)</f>
        <v>0</v>
      </c>
      <c r="AK170" s="116">
        <f>SUM(AK22+AK119+AK165+AK64)</f>
        <v>60</v>
      </c>
      <c r="AL170" s="117">
        <f>SUM(AL22+AL119+AL165+AL64)</f>
        <v>0</v>
      </c>
      <c r="AM170" s="117">
        <f>SUM(AM22+AM119+AM165+AM64)</f>
        <v>60</v>
      </c>
      <c r="AN170" s="119">
        <f>SUM(AN22+AN119+AN165+AN64)</f>
        <v>60</v>
      </c>
      <c r="AO170" s="116">
        <f>SUM(AO22+AO119+AO165+AO64)</f>
        <v>45</v>
      </c>
      <c r="AP170" s="117">
        <f>SUM(AP22+AP119+AP165+AP64)</f>
        <v>15</v>
      </c>
      <c r="AQ170" s="117">
        <f>SUM(AQ22+AQ119+AQ165+AQ64)</f>
        <v>60</v>
      </c>
      <c r="AR170" s="119">
        <f>SUM(AR22+AR119+AR165+AR64)</f>
        <v>44</v>
      </c>
      <c r="AT170" s="43" t="s">
        <v>67</v>
      </c>
    </row>
    <row r="171" spans="2:46" s="43" customFormat="1" ht="18" customHeight="1" thickBot="1">
      <c r="B171" s="482"/>
      <c r="C171" s="483"/>
      <c r="D171" s="484"/>
      <c r="E171" s="490"/>
      <c r="F171" s="449"/>
      <c r="G171" s="451"/>
      <c r="H171" s="492"/>
      <c r="I171" s="449"/>
      <c r="J171" s="449"/>
      <c r="K171" s="449"/>
      <c r="L171" s="447"/>
      <c r="M171" s="443">
        <f>SUM(M170:P170)</f>
        <v>180</v>
      </c>
      <c r="N171" s="444"/>
      <c r="O171" s="444"/>
      <c r="P171" s="444"/>
      <c r="Q171" s="443">
        <f>SUM(Q170:T170)</f>
        <v>210</v>
      </c>
      <c r="R171" s="444"/>
      <c r="S171" s="444"/>
      <c r="T171" s="444"/>
      <c r="U171" s="443">
        <f>SUM(U170:X170)</f>
        <v>180</v>
      </c>
      <c r="V171" s="444"/>
      <c r="W171" s="444"/>
      <c r="X171" s="444"/>
      <c r="Y171" s="443">
        <f>SUM(Y170:AB170)</f>
        <v>170</v>
      </c>
      <c r="Z171" s="444"/>
      <c r="AA171" s="444"/>
      <c r="AB171" s="444"/>
      <c r="AC171" s="443">
        <f>SUM(AC170:AF170)</f>
        <v>185</v>
      </c>
      <c r="AD171" s="444"/>
      <c r="AE171" s="444"/>
      <c r="AF171" s="444"/>
      <c r="AG171" s="443">
        <f>SUM(AG170:AJ170)</f>
        <v>195</v>
      </c>
      <c r="AH171" s="444"/>
      <c r="AI171" s="444"/>
      <c r="AJ171" s="444"/>
      <c r="AK171" s="443">
        <f>SUM(AK170:AN170)</f>
        <v>180</v>
      </c>
      <c r="AL171" s="444"/>
      <c r="AM171" s="444"/>
      <c r="AN171" s="444"/>
      <c r="AO171" s="443">
        <f>SUM(AO170:AR170)</f>
        <v>164</v>
      </c>
      <c r="AP171" s="444"/>
      <c r="AQ171" s="444"/>
      <c r="AR171" s="445"/>
      <c r="AT171" s="43">
        <f>SUM(M171:AR171)</f>
        <v>1464</v>
      </c>
    </row>
    <row r="172" spans="2:46" s="43" customFormat="1" ht="18" customHeight="1">
      <c r="B172" s="482"/>
      <c r="C172" s="483"/>
      <c r="D172" s="484"/>
      <c r="E172" s="452" t="s">
        <v>27</v>
      </c>
      <c r="F172" s="453"/>
      <c r="G172" s="454"/>
      <c r="H172" s="461" t="s">
        <v>28</v>
      </c>
      <c r="I172" s="421"/>
      <c r="J172" s="421"/>
      <c r="K172" s="421"/>
      <c r="L172" s="422"/>
      <c r="M172" s="417">
        <v>2</v>
      </c>
      <c r="N172" s="418"/>
      <c r="O172" s="418"/>
      <c r="P172" s="419"/>
      <c r="Q172" s="417">
        <v>3</v>
      </c>
      <c r="R172" s="418"/>
      <c r="S172" s="418"/>
      <c r="T172" s="419"/>
      <c r="U172" s="417">
        <v>1</v>
      </c>
      <c r="V172" s="418"/>
      <c r="W172" s="418"/>
      <c r="X172" s="419"/>
      <c r="Y172" s="417">
        <v>3</v>
      </c>
      <c r="Z172" s="418"/>
      <c r="AA172" s="418"/>
      <c r="AB172" s="419"/>
      <c r="AC172" s="417">
        <v>2</v>
      </c>
      <c r="AD172" s="418"/>
      <c r="AE172" s="418"/>
      <c r="AF172" s="419"/>
      <c r="AG172" s="417">
        <v>3</v>
      </c>
      <c r="AH172" s="418"/>
      <c r="AI172" s="418"/>
      <c r="AJ172" s="419"/>
      <c r="AK172" s="417">
        <v>3</v>
      </c>
      <c r="AL172" s="418"/>
      <c r="AM172" s="418"/>
      <c r="AN172" s="419"/>
      <c r="AO172" s="417">
        <v>3</v>
      </c>
      <c r="AP172" s="418"/>
      <c r="AQ172" s="418"/>
      <c r="AR172" s="419"/>
      <c r="AT172" s="43">
        <f>SUM(M172:AR172)</f>
        <v>20</v>
      </c>
    </row>
    <row r="173" spans="2:46" s="43" customFormat="1" ht="18" customHeight="1">
      <c r="B173" s="482"/>
      <c r="C173" s="483"/>
      <c r="D173" s="484"/>
      <c r="E173" s="455"/>
      <c r="F173" s="456"/>
      <c r="G173" s="457"/>
      <c r="H173" s="435" t="s">
        <v>29</v>
      </c>
      <c r="I173" s="436"/>
      <c r="J173" s="436"/>
      <c r="K173" s="436"/>
      <c r="L173" s="437"/>
      <c r="M173" s="414">
        <v>5</v>
      </c>
      <c r="N173" s="415"/>
      <c r="O173" s="415"/>
      <c r="P173" s="416"/>
      <c r="Q173" s="414">
        <v>7</v>
      </c>
      <c r="R173" s="415"/>
      <c r="S173" s="415"/>
      <c r="T173" s="416"/>
      <c r="U173" s="414">
        <v>8</v>
      </c>
      <c r="V173" s="415"/>
      <c r="W173" s="415"/>
      <c r="X173" s="416"/>
      <c r="Y173" s="414">
        <v>7</v>
      </c>
      <c r="Z173" s="415"/>
      <c r="AA173" s="415"/>
      <c r="AB173" s="416"/>
      <c r="AC173" s="414">
        <v>6</v>
      </c>
      <c r="AD173" s="415"/>
      <c r="AE173" s="415"/>
      <c r="AF173" s="416"/>
      <c r="AG173" s="414">
        <v>4</v>
      </c>
      <c r="AH173" s="415"/>
      <c r="AI173" s="415"/>
      <c r="AJ173" s="416"/>
      <c r="AK173" s="414">
        <v>8</v>
      </c>
      <c r="AL173" s="415"/>
      <c r="AM173" s="415"/>
      <c r="AN173" s="416"/>
      <c r="AO173" s="414">
        <v>7</v>
      </c>
      <c r="AP173" s="415"/>
      <c r="AQ173" s="415"/>
      <c r="AR173" s="416"/>
      <c r="AT173" s="43">
        <f>SUM(M173:AR173)</f>
        <v>52</v>
      </c>
    </row>
    <row r="174" spans="2:46" s="43" customFormat="1" ht="18" customHeight="1" thickBot="1">
      <c r="B174" s="482"/>
      <c r="C174" s="483"/>
      <c r="D174" s="484"/>
      <c r="E174" s="458"/>
      <c r="F174" s="459"/>
      <c r="G174" s="460"/>
      <c r="H174" s="435" t="s">
        <v>65</v>
      </c>
      <c r="I174" s="436"/>
      <c r="J174" s="436"/>
      <c r="K174" s="436"/>
      <c r="L174" s="437"/>
      <c r="M174" s="413">
        <f>SumaECTS(M156:P164)+M128</f>
        <v>26</v>
      </c>
      <c r="N174" s="413"/>
      <c r="O174" s="413"/>
      <c r="P174" s="413"/>
      <c r="Q174" s="413">
        <f>SumaECTS(Q156:T164)+Q128</f>
        <v>27</v>
      </c>
      <c r="R174" s="413"/>
      <c r="S174" s="413"/>
      <c r="T174" s="413"/>
      <c r="U174" s="413">
        <f>SumaECTS(U156:X164)+U128</f>
        <v>26</v>
      </c>
      <c r="V174" s="413"/>
      <c r="W174" s="413"/>
      <c r="X174" s="413"/>
      <c r="Y174" s="413">
        <f>SumaECTS(Y156:AB164)+Y128</f>
        <v>26</v>
      </c>
      <c r="Z174" s="413"/>
      <c r="AA174" s="413"/>
      <c r="AB174" s="413"/>
      <c r="AC174" s="413">
        <f>SumaECTS(AC156:AF164)+AC128</f>
        <v>26</v>
      </c>
      <c r="AD174" s="413"/>
      <c r="AE174" s="413"/>
      <c r="AF174" s="413"/>
      <c r="AG174" s="413">
        <f>SumaECTS(AG156:AJ164)+AG128</f>
        <v>27</v>
      </c>
      <c r="AH174" s="413"/>
      <c r="AI174" s="413"/>
      <c r="AJ174" s="413"/>
      <c r="AK174" s="413">
        <f>SumaECTS(AK156:AN164)+AK128</f>
        <v>26</v>
      </c>
      <c r="AL174" s="413"/>
      <c r="AM174" s="413"/>
      <c r="AN174" s="413"/>
      <c r="AO174" s="413">
        <f>SumaECTS(AO156:AR164)+AO128</f>
        <v>26</v>
      </c>
      <c r="AP174" s="413"/>
      <c r="AQ174" s="413"/>
      <c r="AR174" s="413"/>
      <c r="AT174" s="43">
        <f>SUM(M174:AR174)</f>
        <v>210</v>
      </c>
    </row>
    <row r="175" spans="2:44" s="43" customFormat="1" ht="18" customHeight="1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61"/>
      <c r="W175" s="122"/>
      <c r="X175" s="122"/>
      <c r="Y175" s="122"/>
      <c r="Z175" s="61"/>
      <c r="AA175" s="122"/>
      <c r="AB175" s="122"/>
      <c r="AC175" s="122"/>
      <c r="AD175" s="122"/>
      <c r="AE175" s="61"/>
      <c r="AF175" s="123"/>
      <c r="AG175" s="124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5"/>
    </row>
    <row r="176" spans="2:44" s="43" customFormat="1" ht="18" customHeight="1">
      <c r="B176" s="126" t="s">
        <v>61</v>
      </c>
      <c r="C176" s="127"/>
      <c r="D176" s="127"/>
      <c r="E176" s="127"/>
      <c r="F176" s="127"/>
      <c r="G176" s="127"/>
      <c r="H176" s="127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9"/>
      <c r="AG176" s="651" t="s">
        <v>290</v>
      </c>
      <c r="AH176" s="650"/>
      <c r="AI176" s="650"/>
      <c r="AJ176" s="650"/>
      <c r="AK176" s="650"/>
      <c r="AL176" s="650"/>
      <c r="AM176" s="650"/>
      <c r="AN176" s="650"/>
      <c r="AO176" s="650"/>
      <c r="AP176" s="650"/>
      <c r="AQ176" s="650"/>
      <c r="AR176" s="652"/>
    </row>
    <row r="177" spans="2:44" s="43" customFormat="1" ht="18" customHeight="1">
      <c r="B177" s="131"/>
      <c r="D177" s="132" t="s">
        <v>267</v>
      </c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127"/>
      <c r="S177" s="127"/>
      <c r="T177" s="127"/>
      <c r="U177" s="133"/>
      <c r="V177" s="133"/>
      <c r="W177" s="133"/>
      <c r="X177" s="133"/>
      <c r="Y177" s="133"/>
      <c r="Z177" s="133"/>
      <c r="AA177" s="133"/>
      <c r="AB177" s="133"/>
      <c r="AC177" s="127"/>
      <c r="AD177" s="127"/>
      <c r="AE177" s="128"/>
      <c r="AF177" s="129"/>
      <c r="AG177" s="134"/>
      <c r="AH177" s="127"/>
      <c r="AI177" s="133"/>
      <c r="AJ177" s="133"/>
      <c r="AK177" s="128"/>
      <c r="AL177" s="128"/>
      <c r="AM177" s="128"/>
      <c r="AN177" s="128"/>
      <c r="AO177" s="128"/>
      <c r="AP177" s="49"/>
      <c r="AQ177" s="49"/>
      <c r="AR177" s="135"/>
    </row>
    <row r="178" spans="2:44" s="43" customFormat="1" ht="18" customHeight="1">
      <c r="B178" s="131"/>
      <c r="D178" s="132" t="s">
        <v>268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136"/>
      <c r="S178" s="136"/>
      <c r="T178" s="136"/>
      <c r="U178" s="137"/>
      <c r="V178" s="138"/>
      <c r="W178" s="137"/>
      <c r="X178" s="137"/>
      <c r="Y178" s="137"/>
      <c r="Z178" s="138"/>
      <c r="AA178" s="137"/>
      <c r="AB178" s="137"/>
      <c r="AC178" s="128"/>
      <c r="AD178" s="128"/>
      <c r="AE178" s="128"/>
      <c r="AF178" s="129"/>
      <c r="AG178" s="130"/>
      <c r="AH178" s="138" t="s">
        <v>30</v>
      </c>
      <c r="AI178" s="136"/>
      <c r="AJ178" s="136"/>
      <c r="AK178" s="137"/>
      <c r="AL178" s="139"/>
      <c r="AM178" s="128"/>
      <c r="AN178" s="128"/>
      <c r="AO178" s="139"/>
      <c r="AP178" s="139"/>
      <c r="AQ178" s="139"/>
      <c r="AR178" s="129"/>
    </row>
    <row r="179" spans="2:44" s="43" customFormat="1" ht="18" customHeight="1">
      <c r="B179" s="131"/>
      <c r="D179" s="403" t="s">
        <v>269</v>
      </c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27"/>
      <c r="S179" s="127"/>
      <c r="T179" s="127"/>
      <c r="U179" s="133"/>
      <c r="V179" s="133"/>
      <c r="W179" s="133"/>
      <c r="X179" s="133"/>
      <c r="Y179" s="133"/>
      <c r="Z179" s="133"/>
      <c r="AA179" s="133"/>
      <c r="AB179" s="133"/>
      <c r="AC179" s="128"/>
      <c r="AD179" s="128"/>
      <c r="AE179" s="128"/>
      <c r="AF179" s="129"/>
      <c r="AG179" s="130"/>
      <c r="AH179" s="137" t="s">
        <v>31</v>
      </c>
      <c r="AI179" s="137" t="s">
        <v>32</v>
      </c>
      <c r="AJ179" s="127"/>
      <c r="AK179" s="133"/>
      <c r="AL179" s="128"/>
      <c r="AM179" s="128"/>
      <c r="AN179" s="128"/>
      <c r="AO179" s="128"/>
      <c r="AP179" s="128"/>
      <c r="AQ179" s="128"/>
      <c r="AR179" s="141"/>
    </row>
    <row r="180" spans="2:44" s="43" customFormat="1" ht="18" customHeight="1">
      <c r="B180" s="131"/>
      <c r="D180" s="132" t="s">
        <v>270</v>
      </c>
      <c r="E180" s="140"/>
      <c r="F180" s="140"/>
      <c r="G180" s="140"/>
      <c r="H180" s="68"/>
      <c r="I180" s="142"/>
      <c r="J180" s="142"/>
      <c r="K180" s="142"/>
      <c r="L180" s="142"/>
      <c r="M180" s="142"/>
      <c r="N180" s="142"/>
      <c r="O180" s="142"/>
      <c r="P180" s="142"/>
      <c r="Q180" s="142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28"/>
      <c r="AD180" s="128"/>
      <c r="AE180" s="128"/>
      <c r="AF180" s="129"/>
      <c r="AG180" s="130"/>
      <c r="AH180" s="136" t="s">
        <v>33</v>
      </c>
      <c r="AI180" s="136" t="s">
        <v>34</v>
      </c>
      <c r="AJ180" s="143"/>
      <c r="AK180" s="143"/>
      <c r="AL180" s="128"/>
      <c r="AM180" s="128"/>
      <c r="AN180" s="128"/>
      <c r="AO180" s="128"/>
      <c r="AP180" s="128"/>
      <c r="AQ180" s="128"/>
      <c r="AR180" s="129"/>
    </row>
    <row r="181" spans="2:44" s="43" customFormat="1" ht="18" customHeight="1">
      <c r="B181" s="131"/>
      <c r="D181" s="132" t="s">
        <v>271</v>
      </c>
      <c r="E181" s="68"/>
      <c r="F181" s="68"/>
      <c r="G181" s="68"/>
      <c r="H181" s="68"/>
      <c r="I181" s="68"/>
      <c r="J181" s="68"/>
      <c r="K181" s="68"/>
      <c r="L181" s="144"/>
      <c r="M181" s="68"/>
      <c r="N181" s="68"/>
      <c r="O181" s="68"/>
      <c r="P181" s="68"/>
      <c r="Q181" s="68"/>
      <c r="R181" s="145"/>
      <c r="S181" s="145"/>
      <c r="T181" s="145"/>
      <c r="U181" s="145"/>
      <c r="V181" s="127"/>
      <c r="W181" s="127"/>
      <c r="X181" s="127"/>
      <c r="Y181" s="145"/>
      <c r="Z181" s="127"/>
      <c r="AA181" s="127"/>
      <c r="AB181" s="127"/>
      <c r="AC181" s="128"/>
      <c r="AD181" s="128"/>
      <c r="AE181" s="128"/>
      <c r="AF181" s="129"/>
      <c r="AG181" s="130"/>
      <c r="AH181" s="137" t="s">
        <v>17</v>
      </c>
      <c r="AI181" s="653" t="s">
        <v>35</v>
      </c>
      <c r="AJ181" s="127"/>
      <c r="AK181" s="127"/>
      <c r="AL181" s="128"/>
      <c r="AM181" s="128"/>
      <c r="AN181" s="128"/>
      <c r="AO181" s="128"/>
      <c r="AP181" s="128"/>
      <c r="AQ181" s="128"/>
      <c r="AR181" s="129"/>
    </row>
    <row r="182" spans="2:44" s="43" customFormat="1" ht="18" customHeight="1">
      <c r="B182" s="131"/>
      <c r="C182" s="404"/>
      <c r="D182" s="146"/>
      <c r="E182" s="68"/>
      <c r="F182" s="68"/>
      <c r="G182" s="68"/>
      <c r="H182" s="68"/>
      <c r="I182" s="47"/>
      <c r="J182" s="47"/>
      <c r="K182" s="47"/>
      <c r="L182" s="47"/>
      <c r="M182" s="47"/>
      <c r="N182" s="47"/>
      <c r="O182" s="47"/>
      <c r="P182" s="47"/>
      <c r="Q182" s="4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8"/>
      <c r="AD182" s="128"/>
      <c r="AE182" s="128"/>
      <c r="AF182" s="129"/>
      <c r="AG182" s="130"/>
      <c r="AH182" s="137" t="s">
        <v>36</v>
      </c>
      <c r="AI182" s="137" t="s">
        <v>37</v>
      </c>
      <c r="AJ182" s="127"/>
      <c r="AK182" s="127"/>
      <c r="AL182" s="128"/>
      <c r="AM182" s="128"/>
      <c r="AN182" s="128"/>
      <c r="AO182" s="128"/>
      <c r="AP182" s="128"/>
      <c r="AQ182" s="128"/>
      <c r="AR182" s="129"/>
    </row>
    <row r="183" spans="2:44" s="43" customFormat="1" ht="18" customHeight="1">
      <c r="B183" s="131"/>
      <c r="C183" s="405"/>
      <c r="D183" s="128"/>
      <c r="E183" s="68"/>
      <c r="F183" s="68"/>
      <c r="G183" s="68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127"/>
      <c r="S183" s="127"/>
      <c r="T183" s="127"/>
      <c r="U183" s="133"/>
      <c r="V183" s="133"/>
      <c r="W183" s="133"/>
      <c r="X183" s="133"/>
      <c r="Y183" s="133"/>
      <c r="Z183" s="133"/>
      <c r="AA183" s="133"/>
      <c r="AB183" s="133"/>
      <c r="AC183" s="128"/>
      <c r="AD183" s="128"/>
      <c r="AE183" s="128"/>
      <c r="AF183" s="129"/>
      <c r="AG183" s="130"/>
      <c r="AH183" s="137" t="s">
        <v>38</v>
      </c>
      <c r="AI183" s="137" t="s">
        <v>39</v>
      </c>
      <c r="AJ183" s="127"/>
      <c r="AK183" s="133"/>
      <c r="AL183" s="128"/>
      <c r="AM183" s="128"/>
      <c r="AN183" s="128"/>
      <c r="AO183" s="128"/>
      <c r="AP183" s="128"/>
      <c r="AQ183" s="128"/>
      <c r="AR183" s="129"/>
    </row>
    <row r="184" spans="2:44" s="43" customFormat="1" ht="18" customHeight="1">
      <c r="B184" s="131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68"/>
      <c r="O184" s="68"/>
      <c r="P184" s="68"/>
      <c r="Q184" s="68"/>
      <c r="R184" s="145"/>
      <c r="S184" s="145"/>
      <c r="T184" s="145"/>
      <c r="U184" s="133"/>
      <c r="V184" s="133"/>
      <c r="W184" s="133"/>
      <c r="X184" s="133"/>
      <c r="Y184" s="133"/>
      <c r="Z184" s="133"/>
      <c r="AA184" s="133"/>
      <c r="AB184" s="133"/>
      <c r="AC184" s="128"/>
      <c r="AD184" s="128"/>
      <c r="AE184" s="128"/>
      <c r="AF184" s="129"/>
      <c r="AG184" s="130"/>
      <c r="AH184" s="136" t="s">
        <v>40</v>
      </c>
      <c r="AI184" s="136" t="s">
        <v>41</v>
      </c>
      <c r="AJ184" s="127"/>
      <c r="AK184" s="133"/>
      <c r="AL184" s="128"/>
      <c r="AM184" s="128"/>
      <c r="AN184" s="128"/>
      <c r="AO184" s="128"/>
      <c r="AP184" s="128"/>
      <c r="AQ184" s="128"/>
      <c r="AR184" s="129"/>
    </row>
    <row r="185" spans="2:44" s="43" customFormat="1" ht="18" customHeight="1">
      <c r="B185" s="131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127"/>
      <c r="S185" s="127"/>
      <c r="T185" s="127"/>
      <c r="U185" s="133"/>
      <c r="V185" s="133"/>
      <c r="W185" s="133"/>
      <c r="X185" s="133"/>
      <c r="Y185" s="133"/>
      <c r="Z185" s="133"/>
      <c r="AA185" s="133"/>
      <c r="AB185" s="133"/>
      <c r="AC185" s="128"/>
      <c r="AD185" s="128"/>
      <c r="AE185" s="128"/>
      <c r="AF185" s="129"/>
      <c r="AG185" s="130"/>
      <c r="AH185" s="147"/>
      <c r="AI185" s="136" t="s">
        <v>64</v>
      </c>
      <c r="AK185" s="133"/>
      <c r="AL185" s="128"/>
      <c r="AM185" s="128"/>
      <c r="AN185" s="128"/>
      <c r="AO185" s="128"/>
      <c r="AP185" s="128"/>
      <c r="AQ185" s="128"/>
      <c r="AR185" s="129"/>
    </row>
    <row r="186" spans="2:44" s="43" customFormat="1" ht="18" customHeight="1" thickBot="1">
      <c r="B186" s="148"/>
      <c r="C186" s="149"/>
      <c r="D186" s="149"/>
      <c r="E186" s="149"/>
      <c r="F186" s="150"/>
      <c r="G186" s="150"/>
      <c r="H186" s="150"/>
      <c r="I186" s="150"/>
      <c r="J186" s="150"/>
      <c r="K186" s="150"/>
      <c r="L186" s="149"/>
      <c r="M186" s="149"/>
      <c r="N186" s="149"/>
      <c r="O186" s="149"/>
      <c r="P186" s="149"/>
      <c r="Q186" s="149"/>
      <c r="R186" s="149"/>
      <c r="S186" s="149"/>
      <c r="T186" s="149"/>
      <c r="U186" s="151"/>
      <c r="V186" s="152"/>
      <c r="W186" s="152"/>
      <c r="X186" s="152"/>
      <c r="Y186" s="151"/>
      <c r="Z186" s="152"/>
      <c r="AA186" s="152"/>
      <c r="AB186" s="152"/>
      <c r="AC186" s="152"/>
      <c r="AD186" s="152"/>
      <c r="AE186" s="152"/>
      <c r="AF186" s="153"/>
      <c r="AG186" s="440" t="s">
        <v>57</v>
      </c>
      <c r="AH186" s="441"/>
      <c r="AI186" s="441"/>
      <c r="AJ186" s="441"/>
      <c r="AK186" s="441"/>
      <c r="AL186" s="441"/>
      <c r="AM186" s="441"/>
      <c r="AN186" s="441"/>
      <c r="AO186" s="441"/>
      <c r="AP186" s="441"/>
      <c r="AQ186" s="441"/>
      <c r="AR186" s="442"/>
    </row>
    <row r="187" spans="2:44" s="43" customFormat="1" ht="36" customHeight="1">
      <c r="B187" s="526"/>
      <c r="C187" s="527"/>
      <c r="D187" s="528"/>
      <c r="E187" s="529" t="s">
        <v>284</v>
      </c>
      <c r="F187" s="530"/>
      <c r="G187" s="530"/>
      <c r="H187" s="530"/>
      <c r="I187" s="530"/>
      <c r="J187" s="530"/>
      <c r="K187" s="530"/>
      <c r="L187" s="530"/>
      <c r="M187" s="530"/>
      <c r="N187" s="530"/>
      <c r="O187" s="530"/>
      <c r="P187" s="530"/>
      <c r="Q187" s="530"/>
      <c r="R187" s="530"/>
      <c r="S187" s="530"/>
      <c r="T187" s="530"/>
      <c r="U187" s="530"/>
      <c r="V187" s="530"/>
      <c r="W187" s="530"/>
      <c r="X187" s="530"/>
      <c r="Y187" s="530"/>
      <c r="Z187" s="530"/>
      <c r="AA187" s="530"/>
      <c r="AB187" s="530"/>
      <c r="AC187" s="530"/>
      <c r="AD187" s="530"/>
      <c r="AE187" s="530"/>
      <c r="AF187" s="531"/>
      <c r="AG187" s="535" t="s">
        <v>0</v>
      </c>
      <c r="AH187" s="453"/>
      <c r="AI187" s="453"/>
      <c r="AJ187" s="453"/>
      <c r="AK187" s="453"/>
      <c r="AL187" s="453"/>
      <c r="AM187" s="453"/>
      <c r="AN187" s="453"/>
      <c r="AO187" s="453"/>
      <c r="AP187" s="453"/>
      <c r="AQ187" s="453"/>
      <c r="AR187" s="536"/>
    </row>
    <row r="188" spans="2:44" s="43" customFormat="1" ht="18" customHeight="1">
      <c r="B188" s="525" t="s">
        <v>266</v>
      </c>
      <c r="C188" s="411"/>
      <c r="D188" s="412"/>
      <c r="E188" s="532"/>
      <c r="F188" s="533"/>
      <c r="G188" s="533"/>
      <c r="H188" s="533"/>
      <c r="I188" s="533"/>
      <c r="J188" s="533"/>
      <c r="K188" s="533"/>
      <c r="L188" s="533"/>
      <c r="M188" s="533"/>
      <c r="N188" s="533"/>
      <c r="O188" s="533"/>
      <c r="P188" s="533"/>
      <c r="Q188" s="533"/>
      <c r="R188" s="533"/>
      <c r="S188" s="533"/>
      <c r="T188" s="533"/>
      <c r="U188" s="533"/>
      <c r="V188" s="533"/>
      <c r="W188" s="533"/>
      <c r="X188" s="533"/>
      <c r="Y188" s="533"/>
      <c r="Z188" s="533"/>
      <c r="AA188" s="533"/>
      <c r="AB188" s="533"/>
      <c r="AC188" s="533"/>
      <c r="AD188" s="533"/>
      <c r="AE188" s="533"/>
      <c r="AF188" s="534"/>
      <c r="AG188" s="278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135"/>
    </row>
    <row r="189" spans="2:44" s="43" customFormat="1" ht="18" customHeight="1">
      <c r="B189" s="525"/>
      <c r="C189" s="411"/>
      <c r="D189" s="412"/>
      <c r="E189" s="45" t="s">
        <v>93</v>
      </c>
      <c r="F189" s="44"/>
      <c r="G189" s="44"/>
      <c r="H189" s="44"/>
      <c r="I189" s="44"/>
      <c r="J189" s="46" t="s">
        <v>289</v>
      </c>
      <c r="K189" s="47"/>
      <c r="L189" s="44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5"/>
      <c r="X189" s="45"/>
      <c r="Y189" s="46"/>
      <c r="Z189" s="46"/>
      <c r="AA189" s="45"/>
      <c r="AB189" s="45"/>
      <c r="AC189" s="47"/>
      <c r="AD189" s="45"/>
      <c r="AE189" s="45"/>
      <c r="AF189" s="45"/>
      <c r="AG189" s="428"/>
      <c r="AH189" s="429"/>
      <c r="AI189" s="429"/>
      <c r="AJ189" s="429"/>
      <c r="AK189" s="429"/>
      <c r="AL189" s="429"/>
      <c r="AM189" s="429"/>
      <c r="AN189" s="429"/>
      <c r="AO189" s="429"/>
      <c r="AP189" s="429"/>
      <c r="AQ189" s="429"/>
      <c r="AR189" s="430"/>
    </row>
    <row r="190" spans="2:44" s="43" customFormat="1" ht="18" customHeight="1">
      <c r="B190" s="410" t="s">
        <v>66</v>
      </c>
      <c r="C190" s="411"/>
      <c r="D190" s="412"/>
      <c r="E190" s="45" t="s">
        <v>92</v>
      </c>
      <c r="F190" s="44"/>
      <c r="G190" s="44"/>
      <c r="H190" s="45"/>
      <c r="I190" s="45"/>
      <c r="J190" s="46" t="s">
        <v>206</v>
      </c>
      <c r="K190" s="47"/>
      <c r="L190" s="46"/>
      <c r="M190" s="46"/>
      <c r="N190" s="49"/>
      <c r="O190" s="44"/>
      <c r="P190" s="46"/>
      <c r="Q190" s="46"/>
      <c r="R190" s="46"/>
      <c r="S190" s="46"/>
      <c r="T190" s="46"/>
      <c r="U190" s="46"/>
      <c r="V190" s="46"/>
      <c r="W190" s="45"/>
      <c r="X190" s="45"/>
      <c r="Y190" s="46"/>
      <c r="Z190" s="46"/>
      <c r="AA190" s="45"/>
      <c r="AB190" s="45"/>
      <c r="AC190" s="47"/>
      <c r="AD190" s="48"/>
      <c r="AE190" s="48"/>
      <c r="AF190" s="48"/>
      <c r="AG190" s="428"/>
      <c r="AH190" s="429"/>
      <c r="AI190" s="429"/>
      <c r="AJ190" s="429"/>
      <c r="AK190" s="429"/>
      <c r="AL190" s="429"/>
      <c r="AM190" s="429"/>
      <c r="AN190" s="429"/>
      <c r="AO190" s="429"/>
      <c r="AP190" s="429"/>
      <c r="AQ190" s="429"/>
      <c r="AR190" s="430"/>
    </row>
    <row r="191" spans="2:44" s="43" customFormat="1" ht="18" customHeight="1">
      <c r="B191" s="410" t="s">
        <v>62</v>
      </c>
      <c r="C191" s="411"/>
      <c r="D191" s="412"/>
      <c r="E191" s="45" t="s">
        <v>1</v>
      </c>
      <c r="F191" s="45"/>
      <c r="G191" s="45"/>
      <c r="H191" s="45"/>
      <c r="I191" s="45"/>
      <c r="J191" s="50" t="s">
        <v>142</v>
      </c>
      <c r="K191" s="47"/>
      <c r="L191" s="46"/>
      <c r="M191" s="46"/>
      <c r="N191" s="46"/>
      <c r="O191" s="44"/>
      <c r="P191" s="46"/>
      <c r="Q191" s="46"/>
      <c r="R191" s="46"/>
      <c r="S191" s="46"/>
      <c r="T191" s="46"/>
      <c r="U191" s="46"/>
      <c r="V191" s="46"/>
      <c r="W191" s="45"/>
      <c r="X191" s="45"/>
      <c r="Y191" s="46"/>
      <c r="Z191" s="46"/>
      <c r="AA191" s="45"/>
      <c r="AB191" s="45"/>
      <c r="AC191" s="47"/>
      <c r="AD191" s="48"/>
      <c r="AE191" s="48"/>
      <c r="AF191" s="48"/>
      <c r="AG191" s="410" t="s">
        <v>2</v>
      </c>
      <c r="AH191" s="411"/>
      <c r="AI191" s="411"/>
      <c r="AJ191" s="411"/>
      <c r="AK191" s="411"/>
      <c r="AL191" s="411"/>
      <c r="AM191" s="411"/>
      <c r="AN191" s="411"/>
      <c r="AO191" s="411"/>
      <c r="AP191" s="411"/>
      <c r="AQ191" s="411"/>
      <c r="AR191" s="427"/>
    </row>
    <row r="192" spans="2:44" s="43" customFormat="1" ht="18" customHeight="1">
      <c r="B192" s="410" t="s">
        <v>285</v>
      </c>
      <c r="C192" s="411"/>
      <c r="D192" s="412"/>
      <c r="E192" s="53" t="s">
        <v>3</v>
      </c>
      <c r="F192" s="45"/>
      <c r="G192" s="45"/>
      <c r="H192" s="45"/>
      <c r="I192" s="45"/>
      <c r="J192" s="54"/>
      <c r="K192" s="47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5"/>
      <c r="X192" s="45"/>
      <c r="Y192" s="46"/>
      <c r="Z192" s="46"/>
      <c r="AA192" s="45"/>
      <c r="AB192" s="45"/>
      <c r="AC192" s="47"/>
      <c r="AD192" s="45"/>
      <c r="AE192" s="45"/>
      <c r="AF192" s="45"/>
      <c r="AG192" s="428" t="s">
        <v>4</v>
      </c>
      <c r="AH192" s="429"/>
      <c r="AI192" s="429"/>
      <c r="AJ192" s="429"/>
      <c r="AK192" s="429"/>
      <c r="AL192" s="429"/>
      <c r="AM192" s="429"/>
      <c r="AN192" s="429"/>
      <c r="AO192" s="429"/>
      <c r="AP192" s="429"/>
      <c r="AQ192" s="429"/>
      <c r="AR192" s="430"/>
    </row>
    <row r="193" spans="2:44" s="43" customFormat="1" ht="18" customHeight="1">
      <c r="B193" s="428"/>
      <c r="C193" s="429"/>
      <c r="D193" s="431"/>
      <c r="E193" s="53"/>
      <c r="F193" s="45"/>
      <c r="G193" s="45"/>
      <c r="H193" s="45"/>
      <c r="I193" s="45"/>
      <c r="J193" s="54" t="s">
        <v>144</v>
      </c>
      <c r="K193" s="47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5"/>
      <c r="X193" s="45"/>
      <c r="Y193" s="46"/>
      <c r="Z193" s="46"/>
      <c r="AA193" s="45"/>
      <c r="AB193" s="45"/>
      <c r="AC193" s="47"/>
      <c r="AD193" s="45"/>
      <c r="AE193" s="45"/>
      <c r="AF193" s="45"/>
      <c r="AG193" s="51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52"/>
    </row>
    <row r="194" spans="2:44" s="43" customFormat="1" ht="18" customHeight="1" thickBot="1">
      <c r="B194" s="519"/>
      <c r="C194" s="520"/>
      <c r="D194" s="521"/>
      <c r="E194" s="56"/>
      <c r="F194" s="57"/>
      <c r="G194" s="57"/>
      <c r="H194" s="57"/>
      <c r="I194" s="57"/>
      <c r="J194" s="57"/>
      <c r="K194" s="57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9"/>
      <c r="X194" s="59"/>
      <c r="Y194" s="58"/>
      <c r="Z194" s="58"/>
      <c r="AA194" s="59"/>
      <c r="AB194" s="59"/>
      <c r="AC194" s="57"/>
      <c r="AD194" s="55"/>
      <c r="AE194" s="55"/>
      <c r="AF194" s="55"/>
      <c r="AG194" s="522" t="s">
        <v>94</v>
      </c>
      <c r="AH194" s="523"/>
      <c r="AI194" s="523"/>
      <c r="AJ194" s="523"/>
      <c r="AK194" s="523"/>
      <c r="AL194" s="523"/>
      <c r="AM194" s="523"/>
      <c r="AN194" s="523"/>
      <c r="AO194" s="523"/>
      <c r="AP194" s="523"/>
      <c r="AQ194" s="523"/>
      <c r="AR194" s="524"/>
    </row>
    <row r="195" spans="2:44" s="43" customFormat="1" ht="9.75" customHeight="1" thickBot="1">
      <c r="B195" s="186"/>
      <c r="C195" s="64"/>
      <c r="D195" s="64"/>
      <c r="E195" s="187"/>
      <c r="F195" s="128"/>
      <c r="G195" s="128"/>
      <c r="H195" s="128"/>
      <c r="I195" s="128"/>
      <c r="J195" s="128"/>
      <c r="K195" s="12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39"/>
      <c r="X195" s="139"/>
      <c r="Y195" s="188"/>
      <c r="Z195" s="188"/>
      <c r="AA195" s="139"/>
      <c r="AB195" s="139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28"/>
      <c r="AR195" s="129"/>
    </row>
    <row r="196" spans="2:44" s="43" customFormat="1" ht="18" customHeight="1" thickBot="1">
      <c r="B196" s="502" t="s">
        <v>5</v>
      </c>
      <c r="C196" s="505" t="s">
        <v>6</v>
      </c>
      <c r="D196" s="506"/>
      <c r="E196" s="511" t="s">
        <v>7</v>
      </c>
      <c r="F196" s="506"/>
      <c r="G196" s="512"/>
      <c r="H196" s="515" t="s">
        <v>8</v>
      </c>
      <c r="I196" s="421"/>
      <c r="J196" s="421"/>
      <c r="K196" s="421"/>
      <c r="L196" s="421"/>
      <c r="M196" s="420" t="s">
        <v>52</v>
      </c>
      <c r="N196" s="421"/>
      <c r="O196" s="421"/>
      <c r="P196" s="421"/>
      <c r="Q196" s="421"/>
      <c r="R196" s="421"/>
      <c r="S196" s="421"/>
      <c r="T196" s="421"/>
      <c r="U196" s="421"/>
      <c r="V196" s="421"/>
      <c r="W196" s="421"/>
      <c r="X196" s="421"/>
      <c r="Y196" s="421"/>
      <c r="Z196" s="421"/>
      <c r="AA196" s="421"/>
      <c r="AB196" s="421"/>
      <c r="AC196" s="421"/>
      <c r="AD196" s="421"/>
      <c r="AE196" s="421"/>
      <c r="AF196" s="421"/>
      <c r="AG196" s="421"/>
      <c r="AH196" s="421"/>
      <c r="AI196" s="421"/>
      <c r="AJ196" s="421"/>
      <c r="AK196" s="421"/>
      <c r="AL196" s="421"/>
      <c r="AM196" s="421"/>
      <c r="AN196" s="421"/>
      <c r="AO196" s="421"/>
      <c r="AP196" s="421"/>
      <c r="AQ196" s="421"/>
      <c r="AR196" s="422"/>
    </row>
    <row r="197" spans="2:44" s="43" customFormat="1" ht="18" customHeight="1">
      <c r="B197" s="503"/>
      <c r="C197" s="507"/>
      <c r="D197" s="508"/>
      <c r="E197" s="513"/>
      <c r="F197" s="508"/>
      <c r="G197" s="514"/>
      <c r="H197" s="423" t="s">
        <v>10</v>
      </c>
      <c r="I197" s="470" t="s">
        <v>11</v>
      </c>
      <c r="J197" s="470"/>
      <c r="K197" s="470"/>
      <c r="L197" s="462"/>
      <c r="M197" s="432" t="s">
        <v>180</v>
      </c>
      <c r="N197" s="433"/>
      <c r="O197" s="433"/>
      <c r="P197" s="434"/>
      <c r="Q197" s="432" t="s">
        <v>181</v>
      </c>
      <c r="R197" s="433"/>
      <c r="S197" s="433"/>
      <c r="T197" s="434"/>
      <c r="U197" s="432" t="s">
        <v>182</v>
      </c>
      <c r="V197" s="433"/>
      <c r="W197" s="433"/>
      <c r="X197" s="434"/>
      <c r="Y197" s="420" t="s">
        <v>183</v>
      </c>
      <c r="Z197" s="421"/>
      <c r="AA197" s="421"/>
      <c r="AB197" s="422"/>
      <c r="AC197" s="420" t="s">
        <v>184</v>
      </c>
      <c r="AD197" s="421"/>
      <c r="AE197" s="421"/>
      <c r="AF197" s="422"/>
      <c r="AG197" s="420" t="s">
        <v>185</v>
      </c>
      <c r="AH197" s="421"/>
      <c r="AI197" s="421"/>
      <c r="AJ197" s="422"/>
      <c r="AK197" s="420" t="s">
        <v>186</v>
      </c>
      <c r="AL197" s="421"/>
      <c r="AM197" s="421"/>
      <c r="AN197" s="422"/>
      <c r="AO197" s="432" t="s">
        <v>187</v>
      </c>
      <c r="AP197" s="433"/>
      <c r="AQ197" s="433"/>
      <c r="AR197" s="434"/>
    </row>
    <row r="198" spans="2:44" s="43" customFormat="1" ht="18" customHeight="1">
      <c r="B198" s="503"/>
      <c r="C198" s="507"/>
      <c r="D198" s="508"/>
      <c r="E198" s="486" t="s">
        <v>13</v>
      </c>
      <c r="F198" s="498" t="s">
        <v>14</v>
      </c>
      <c r="G198" s="408" t="s">
        <v>65</v>
      </c>
      <c r="H198" s="501"/>
      <c r="I198" s="470" t="s">
        <v>15</v>
      </c>
      <c r="J198" s="470" t="s">
        <v>16</v>
      </c>
      <c r="K198" s="470" t="s">
        <v>17</v>
      </c>
      <c r="L198" s="462" t="s">
        <v>58</v>
      </c>
      <c r="M198" s="516" t="s">
        <v>265</v>
      </c>
      <c r="N198" s="517"/>
      <c r="O198" s="517"/>
      <c r="P198" s="517"/>
      <c r="Q198" s="517"/>
      <c r="R198" s="517"/>
      <c r="S198" s="517"/>
      <c r="T198" s="517"/>
      <c r="U198" s="517"/>
      <c r="V198" s="517"/>
      <c r="W198" s="517"/>
      <c r="X198" s="517"/>
      <c r="Y198" s="517"/>
      <c r="Z198" s="517"/>
      <c r="AA198" s="517"/>
      <c r="AB198" s="517"/>
      <c r="AC198" s="517"/>
      <c r="AD198" s="517"/>
      <c r="AE198" s="517"/>
      <c r="AF198" s="517"/>
      <c r="AG198" s="517"/>
      <c r="AH198" s="517"/>
      <c r="AI198" s="517"/>
      <c r="AJ198" s="517"/>
      <c r="AK198" s="517"/>
      <c r="AL198" s="517"/>
      <c r="AM198" s="517"/>
      <c r="AN198" s="517"/>
      <c r="AO198" s="517"/>
      <c r="AP198" s="517"/>
      <c r="AQ198" s="517"/>
      <c r="AR198" s="518"/>
    </row>
    <row r="199" spans="2:44" s="43" customFormat="1" ht="18" customHeight="1">
      <c r="B199" s="503"/>
      <c r="C199" s="507"/>
      <c r="D199" s="508"/>
      <c r="E199" s="486"/>
      <c r="F199" s="499"/>
      <c r="G199" s="472"/>
      <c r="H199" s="501"/>
      <c r="I199" s="470"/>
      <c r="J199" s="470"/>
      <c r="K199" s="470"/>
      <c r="L199" s="462"/>
      <c r="M199" s="423" t="s">
        <v>15</v>
      </c>
      <c r="N199" s="425" t="s">
        <v>16</v>
      </c>
      <c r="O199" s="406" t="s">
        <v>18</v>
      </c>
      <c r="P199" s="408" t="s">
        <v>63</v>
      </c>
      <c r="Q199" s="423" t="s">
        <v>15</v>
      </c>
      <c r="R199" s="425" t="s">
        <v>16</v>
      </c>
      <c r="S199" s="406" t="s">
        <v>18</v>
      </c>
      <c r="T199" s="408" t="s">
        <v>63</v>
      </c>
      <c r="U199" s="423" t="s">
        <v>15</v>
      </c>
      <c r="V199" s="425" t="s">
        <v>16</v>
      </c>
      <c r="W199" s="406" t="s">
        <v>18</v>
      </c>
      <c r="X199" s="408" t="s">
        <v>63</v>
      </c>
      <c r="Y199" s="423" t="s">
        <v>15</v>
      </c>
      <c r="Z199" s="425" t="s">
        <v>16</v>
      </c>
      <c r="AA199" s="406" t="s">
        <v>18</v>
      </c>
      <c r="AB199" s="408" t="s">
        <v>63</v>
      </c>
      <c r="AC199" s="423" t="s">
        <v>15</v>
      </c>
      <c r="AD199" s="425" t="s">
        <v>16</v>
      </c>
      <c r="AE199" s="406" t="s">
        <v>18</v>
      </c>
      <c r="AF199" s="408" t="s">
        <v>63</v>
      </c>
      <c r="AG199" s="423" t="s">
        <v>15</v>
      </c>
      <c r="AH199" s="425" t="s">
        <v>16</v>
      </c>
      <c r="AI199" s="406" t="s">
        <v>18</v>
      </c>
      <c r="AJ199" s="408" t="s">
        <v>63</v>
      </c>
      <c r="AK199" s="423" t="s">
        <v>15</v>
      </c>
      <c r="AL199" s="425" t="s">
        <v>16</v>
      </c>
      <c r="AM199" s="406" t="s">
        <v>18</v>
      </c>
      <c r="AN199" s="408" t="s">
        <v>63</v>
      </c>
      <c r="AO199" s="423" t="s">
        <v>15</v>
      </c>
      <c r="AP199" s="425" t="s">
        <v>16</v>
      </c>
      <c r="AQ199" s="406" t="s">
        <v>18</v>
      </c>
      <c r="AR199" s="408" t="s">
        <v>63</v>
      </c>
    </row>
    <row r="200" spans="2:44" s="43" customFormat="1" ht="18" customHeight="1" thickBot="1">
      <c r="B200" s="504"/>
      <c r="C200" s="509"/>
      <c r="D200" s="510"/>
      <c r="E200" s="487"/>
      <c r="F200" s="500"/>
      <c r="G200" s="409"/>
      <c r="H200" s="424"/>
      <c r="I200" s="471"/>
      <c r="J200" s="471"/>
      <c r="K200" s="471"/>
      <c r="L200" s="463"/>
      <c r="M200" s="424"/>
      <c r="N200" s="426"/>
      <c r="O200" s="407"/>
      <c r="P200" s="409"/>
      <c r="Q200" s="424"/>
      <c r="R200" s="426"/>
      <c r="S200" s="407"/>
      <c r="T200" s="409"/>
      <c r="U200" s="424"/>
      <c r="V200" s="426"/>
      <c r="W200" s="407"/>
      <c r="X200" s="409"/>
      <c r="Y200" s="424"/>
      <c r="Z200" s="426"/>
      <c r="AA200" s="407"/>
      <c r="AB200" s="409"/>
      <c r="AC200" s="424"/>
      <c r="AD200" s="426"/>
      <c r="AE200" s="407"/>
      <c r="AF200" s="409"/>
      <c r="AG200" s="424"/>
      <c r="AH200" s="426"/>
      <c r="AI200" s="407"/>
      <c r="AJ200" s="409"/>
      <c r="AK200" s="424"/>
      <c r="AL200" s="426"/>
      <c r="AM200" s="407"/>
      <c r="AN200" s="409"/>
      <c r="AO200" s="424"/>
      <c r="AP200" s="426"/>
      <c r="AQ200" s="407"/>
      <c r="AR200" s="409"/>
    </row>
    <row r="201" spans="2:44" s="43" customFormat="1" ht="18" customHeight="1" thickBot="1">
      <c r="B201" s="65" t="s">
        <v>135</v>
      </c>
      <c r="C201" s="495" t="s">
        <v>59</v>
      </c>
      <c r="D201" s="495"/>
      <c r="E201" s="496"/>
      <c r="F201" s="496"/>
      <c r="G201" s="218"/>
      <c r="H201" s="218"/>
      <c r="I201" s="496"/>
      <c r="J201" s="496"/>
      <c r="K201" s="496"/>
      <c r="L201" s="496"/>
      <c r="M201" s="496"/>
      <c r="N201" s="496"/>
      <c r="O201" s="496"/>
      <c r="P201" s="496"/>
      <c r="Q201" s="496"/>
      <c r="R201" s="496"/>
      <c r="S201" s="496"/>
      <c r="T201" s="496"/>
      <c r="U201" s="496"/>
      <c r="V201" s="496"/>
      <c r="W201" s="496"/>
      <c r="X201" s="496"/>
      <c r="Y201" s="496"/>
      <c r="Z201" s="496"/>
      <c r="AA201" s="496"/>
      <c r="AB201" s="496"/>
      <c r="AC201" s="496"/>
      <c r="AD201" s="496"/>
      <c r="AE201" s="496"/>
      <c r="AF201" s="496"/>
      <c r="AG201" s="496"/>
      <c r="AH201" s="496"/>
      <c r="AI201" s="496"/>
      <c r="AJ201" s="496"/>
      <c r="AK201" s="496"/>
      <c r="AL201" s="496"/>
      <c r="AM201" s="496"/>
      <c r="AN201" s="496"/>
      <c r="AO201" s="496"/>
      <c r="AP201" s="496"/>
      <c r="AQ201" s="496"/>
      <c r="AR201" s="497"/>
    </row>
    <row r="202" spans="2:44" s="43" customFormat="1" ht="18" customHeight="1">
      <c r="B202" s="69" t="s">
        <v>20</v>
      </c>
      <c r="C202" s="219" t="s">
        <v>167</v>
      </c>
      <c r="D202" s="192"/>
      <c r="E202" s="220">
        <v>1</v>
      </c>
      <c r="F202" s="77">
        <v>2</v>
      </c>
      <c r="G202" s="94">
        <f aca="true" t="shared" si="16" ref="G202:G209">SumaECTS(M202:AR202)</f>
        <v>8</v>
      </c>
      <c r="H202" s="95">
        <f aca="true" t="shared" si="17" ref="H202:H209">SUM(I202:L202)</f>
        <v>45</v>
      </c>
      <c r="I202" s="93">
        <f aca="true" t="shared" si="18" ref="I202:I209">IF(SUM(M202+Q202+U202+Y202+AC202+AG202+AK202+AO202)=0,"",SUM(M202+Q202+U202+Y202+AC202+AG202+AK202+AO202))</f>
        <v>15</v>
      </c>
      <c r="J202" s="93">
        <f aca="true" t="shared" si="19" ref="J202:J209">IF(SUM(N202+R202+V202+Z202+AD202+AH202+AL202+AP202)=0,"",SUM(N202+R202+V202+Z202+AD202+AH202+AL202+AP202))</f>
      </c>
      <c r="K202" s="93">
        <f aca="true" t="shared" si="20" ref="K202:K209">IF(SUM(O202+S202+W202+AA202+AE202+AI202+AM202+AQ202)=0,"",SUM(O202+S202+W202+AA202+AE202+AI202+AM202+AQ202))</f>
        <v>15</v>
      </c>
      <c r="L202" s="93">
        <f aca="true" t="shared" si="21" ref="L202:L209">IF(SUM(P202+T202+X202+AB202+AF202+AJ202+AN202+AR202)=0,"",SUM(P202+T202+X202+AB202+AF202+AJ202+AN202+AR202))</f>
        <v>15</v>
      </c>
      <c r="M202" s="83"/>
      <c r="N202" s="84"/>
      <c r="O202" s="84"/>
      <c r="P202" s="85"/>
      <c r="Q202" s="83"/>
      <c r="R202" s="84"/>
      <c r="S202" s="84"/>
      <c r="T202" s="85"/>
      <c r="U202" s="83"/>
      <c r="V202" s="84"/>
      <c r="W202" s="84"/>
      <c r="X202" s="85"/>
      <c r="Y202" s="83"/>
      <c r="Z202" s="84"/>
      <c r="AA202" s="84"/>
      <c r="AB202" s="85"/>
      <c r="AC202" s="83"/>
      <c r="AD202" s="84"/>
      <c r="AE202" s="84"/>
      <c r="AF202" s="85"/>
      <c r="AG202" s="83"/>
      <c r="AH202" s="84"/>
      <c r="AI202" s="84"/>
      <c r="AJ202" s="85"/>
      <c r="AK202" s="198"/>
      <c r="AL202" s="199"/>
      <c r="AM202" s="199"/>
      <c r="AN202" s="200"/>
      <c r="AO202" s="204">
        <v>15</v>
      </c>
      <c r="AP202" s="199"/>
      <c r="AQ202" s="199">
        <v>15</v>
      </c>
      <c r="AR202" s="200">
        <v>15</v>
      </c>
    </row>
    <row r="203" spans="2:44" s="43" customFormat="1" ht="18" customHeight="1">
      <c r="B203" s="164" t="s">
        <v>21</v>
      </c>
      <c r="C203" s="175" t="s">
        <v>168</v>
      </c>
      <c r="D203" s="172"/>
      <c r="E203" s="173">
        <v>1</v>
      </c>
      <c r="F203" s="174">
        <v>2</v>
      </c>
      <c r="G203" s="94">
        <f t="shared" si="16"/>
        <v>8</v>
      </c>
      <c r="H203" s="95">
        <f t="shared" si="17"/>
        <v>45</v>
      </c>
      <c r="I203" s="93">
        <f t="shared" si="18"/>
        <v>15</v>
      </c>
      <c r="J203" s="93">
        <f t="shared" si="19"/>
      </c>
      <c r="K203" s="93">
        <f t="shared" si="20"/>
        <v>15</v>
      </c>
      <c r="L203" s="93">
        <f t="shared" si="21"/>
        <v>15</v>
      </c>
      <c r="M203" s="168"/>
      <c r="N203" s="169"/>
      <c r="O203" s="169"/>
      <c r="P203" s="170"/>
      <c r="Q203" s="168"/>
      <c r="R203" s="169"/>
      <c r="S203" s="169"/>
      <c r="T203" s="170"/>
      <c r="U203" s="168"/>
      <c r="V203" s="169"/>
      <c r="W203" s="169"/>
      <c r="X203" s="170"/>
      <c r="Y203" s="168"/>
      <c r="Z203" s="169"/>
      <c r="AA203" s="169"/>
      <c r="AB203" s="170"/>
      <c r="AC203" s="83"/>
      <c r="AD203" s="169"/>
      <c r="AE203" s="169"/>
      <c r="AF203" s="170"/>
      <c r="AG203" s="168"/>
      <c r="AH203" s="169"/>
      <c r="AI203" s="169"/>
      <c r="AJ203" s="170"/>
      <c r="AK203" s="201"/>
      <c r="AL203" s="199"/>
      <c r="AM203" s="199"/>
      <c r="AN203" s="200"/>
      <c r="AO203" s="204">
        <v>15</v>
      </c>
      <c r="AP203" s="199"/>
      <c r="AQ203" s="199">
        <v>15</v>
      </c>
      <c r="AR203" s="200">
        <v>15</v>
      </c>
    </row>
    <row r="204" spans="2:44" s="43" customFormat="1" ht="18" customHeight="1">
      <c r="B204" s="69" t="s">
        <v>22</v>
      </c>
      <c r="C204" s="175" t="s">
        <v>169</v>
      </c>
      <c r="D204" s="222"/>
      <c r="E204" s="223">
        <v>1</v>
      </c>
      <c r="F204" s="224">
        <v>1</v>
      </c>
      <c r="G204" s="235">
        <f t="shared" si="16"/>
        <v>6</v>
      </c>
      <c r="H204" s="95">
        <f t="shared" si="17"/>
        <v>30</v>
      </c>
      <c r="I204" s="76">
        <f t="shared" si="18"/>
        <v>15</v>
      </c>
      <c r="J204" s="76">
        <f t="shared" si="19"/>
      </c>
      <c r="K204" s="76">
        <f t="shared" si="20"/>
        <v>15</v>
      </c>
      <c r="L204" s="76">
        <f t="shared" si="21"/>
      </c>
      <c r="M204" s="168"/>
      <c r="N204" s="169"/>
      <c r="O204" s="169"/>
      <c r="P204" s="170"/>
      <c r="Q204" s="168"/>
      <c r="R204" s="169"/>
      <c r="S204" s="169"/>
      <c r="T204" s="170"/>
      <c r="U204" s="168"/>
      <c r="V204" s="169"/>
      <c r="W204" s="169"/>
      <c r="X204" s="170"/>
      <c r="Y204" s="168"/>
      <c r="Z204" s="169"/>
      <c r="AA204" s="169"/>
      <c r="AB204" s="170"/>
      <c r="AC204" s="83"/>
      <c r="AD204" s="236"/>
      <c r="AE204" s="169"/>
      <c r="AF204" s="170"/>
      <c r="AG204" s="168"/>
      <c r="AH204" s="169"/>
      <c r="AI204" s="169"/>
      <c r="AJ204" s="170"/>
      <c r="AK204" s="204">
        <v>15</v>
      </c>
      <c r="AL204" s="199"/>
      <c r="AM204" s="199">
        <v>15</v>
      </c>
      <c r="AN204" s="200"/>
      <c r="AO204" s="201"/>
      <c r="AP204" s="199"/>
      <c r="AQ204" s="199"/>
      <c r="AR204" s="200"/>
    </row>
    <row r="205" spans="2:44" s="43" customFormat="1" ht="18" customHeight="1">
      <c r="B205" s="164" t="s">
        <v>23</v>
      </c>
      <c r="C205" s="175" t="s">
        <v>170</v>
      </c>
      <c r="D205" s="225"/>
      <c r="E205" s="226"/>
      <c r="F205" s="77">
        <v>2</v>
      </c>
      <c r="G205" s="94">
        <f t="shared" si="16"/>
        <v>4</v>
      </c>
      <c r="H205" s="95">
        <f t="shared" si="17"/>
        <v>30</v>
      </c>
      <c r="I205" s="93">
        <f t="shared" si="18"/>
        <v>15</v>
      </c>
      <c r="J205" s="93">
        <f t="shared" si="19"/>
      </c>
      <c r="K205" s="93">
        <f t="shared" si="20"/>
        <v>15</v>
      </c>
      <c r="L205" s="93">
        <f t="shared" si="21"/>
      </c>
      <c r="M205" s="168"/>
      <c r="N205" s="169"/>
      <c r="O205" s="169"/>
      <c r="P205" s="170"/>
      <c r="Q205" s="168"/>
      <c r="R205" s="169"/>
      <c r="S205" s="169"/>
      <c r="T205" s="170"/>
      <c r="U205" s="168"/>
      <c r="V205" s="169"/>
      <c r="W205" s="169"/>
      <c r="X205" s="170"/>
      <c r="Y205" s="168"/>
      <c r="Z205" s="169"/>
      <c r="AA205" s="169"/>
      <c r="AB205" s="170"/>
      <c r="AC205" s="83"/>
      <c r="AD205" s="169"/>
      <c r="AE205" s="169"/>
      <c r="AF205" s="170"/>
      <c r="AG205" s="168"/>
      <c r="AH205" s="169"/>
      <c r="AI205" s="169"/>
      <c r="AJ205" s="170"/>
      <c r="AK205" s="198">
        <v>15</v>
      </c>
      <c r="AL205" s="199"/>
      <c r="AM205" s="199">
        <v>15</v>
      </c>
      <c r="AN205" s="200"/>
      <c r="AO205" s="198"/>
      <c r="AP205" s="199"/>
      <c r="AQ205" s="199"/>
      <c r="AR205" s="200"/>
    </row>
    <row r="206" spans="2:44" s="43" customFormat="1" ht="18" customHeight="1">
      <c r="B206" s="69" t="s">
        <v>24</v>
      </c>
      <c r="C206" s="175" t="s">
        <v>171</v>
      </c>
      <c r="D206" s="225"/>
      <c r="E206" s="226">
        <v>1</v>
      </c>
      <c r="F206" s="77">
        <v>1</v>
      </c>
      <c r="G206" s="94">
        <f t="shared" si="16"/>
        <v>5</v>
      </c>
      <c r="H206" s="95">
        <f t="shared" si="17"/>
        <v>30</v>
      </c>
      <c r="I206" s="93">
        <f t="shared" si="18"/>
        <v>15</v>
      </c>
      <c r="J206" s="93">
        <f t="shared" si="19"/>
      </c>
      <c r="K206" s="93">
        <f t="shared" si="20"/>
      </c>
      <c r="L206" s="93">
        <f t="shared" si="21"/>
        <v>15</v>
      </c>
      <c r="M206" s="168"/>
      <c r="N206" s="169"/>
      <c r="O206" s="169"/>
      <c r="P206" s="170"/>
      <c r="Q206" s="168"/>
      <c r="R206" s="169"/>
      <c r="S206" s="169"/>
      <c r="T206" s="170"/>
      <c r="U206" s="168"/>
      <c r="V206" s="169"/>
      <c r="W206" s="169"/>
      <c r="X206" s="170"/>
      <c r="Y206" s="168"/>
      <c r="Z206" s="169"/>
      <c r="AA206" s="169"/>
      <c r="AB206" s="170"/>
      <c r="AC206" s="83"/>
      <c r="AD206" s="236"/>
      <c r="AE206" s="169"/>
      <c r="AF206" s="170"/>
      <c r="AG206" s="83"/>
      <c r="AH206" s="236"/>
      <c r="AI206" s="169"/>
      <c r="AJ206" s="170"/>
      <c r="AK206" s="204">
        <v>15</v>
      </c>
      <c r="AL206" s="199"/>
      <c r="AM206" s="199"/>
      <c r="AN206" s="200">
        <v>15</v>
      </c>
      <c r="AO206" s="198"/>
      <c r="AP206" s="199"/>
      <c r="AQ206" s="199"/>
      <c r="AR206" s="200"/>
    </row>
    <row r="207" spans="2:44" s="43" customFormat="1" ht="18" customHeight="1">
      <c r="B207" s="164" t="s">
        <v>45</v>
      </c>
      <c r="C207" s="175" t="s">
        <v>172</v>
      </c>
      <c r="D207" s="225"/>
      <c r="E207" s="226">
        <v>1</v>
      </c>
      <c r="F207" s="77">
        <v>1</v>
      </c>
      <c r="G207" s="94">
        <f t="shared" si="16"/>
        <v>5</v>
      </c>
      <c r="H207" s="95">
        <f t="shared" si="17"/>
        <v>30</v>
      </c>
      <c r="I207" s="93">
        <f t="shared" si="18"/>
        <v>15</v>
      </c>
      <c r="J207" s="93">
        <f t="shared" si="19"/>
      </c>
      <c r="K207" s="93">
        <f t="shared" si="20"/>
      </c>
      <c r="L207" s="93">
        <f t="shared" si="21"/>
        <v>15</v>
      </c>
      <c r="M207" s="168"/>
      <c r="N207" s="169"/>
      <c r="O207" s="169"/>
      <c r="P207" s="170"/>
      <c r="Q207" s="168"/>
      <c r="R207" s="169"/>
      <c r="S207" s="169"/>
      <c r="T207" s="170"/>
      <c r="U207" s="168"/>
      <c r="V207" s="169"/>
      <c r="W207" s="169"/>
      <c r="X207" s="170"/>
      <c r="Y207" s="168"/>
      <c r="Z207" s="169"/>
      <c r="AA207" s="169"/>
      <c r="AB207" s="170"/>
      <c r="AC207" s="168"/>
      <c r="AD207" s="169"/>
      <c r="AE207" s="169"/>
      <c r="AF207" s="170"/>
      <c r="AG207" s="168"/>
      <c r="AH207" s="169"/>
      <c r="AI207" s="169"/>
      <c r="AJ207" s="170"/>
      <c r="AK207" s="204">
        <v>15</v>
      </c>
      <c r="AL207" s="199"/>
      <c r="AM207" s="199"/>
      <c r="AN207" s="200">
        <v>15</v>
      </c>
      <c r="AO207" s="198"/>
      <c r="AP207" s="199"/>
      <c r="AQ207" s="199"/>
      <c r="AR207" s="200"/>
    </row>
    <row r="208" spans="2:44" s="43" customFormat="1" ht="18" customHeight="1">
      <c r="B208" s="69" t="s">
        <v>46</v>
      </c>
      <c r="C208" s="175" t="s">
        <v>166</v>
      </c>
      <c r="D208" s="227"/>
      <c r="E208" s="228"/>
      <c r="F208" s="176">
        <v>1</v>
      </c>
      <c r="G208" s="167">
        <f t="shared" si="16"/>
        <v>2</v>
      </c>
      <c r="H208" s="95">
        <f t="shared" si="17"/>
        <v>30</v>
      </c>
      <c r="I208" s="93">
        <f t="shared" si="18"/>
      </c>
      <c r="J208" s="93">
        <f t="shared" si="19"/>
      </c>
      <c r="K208" s="93">
        <f t="shared" si="20"/>
      </c>
      <c r="L208" s="93">
        <f t="shared" si="21"/>
        <v>30</v>
      </c>
      <c r="M208" s="168"/>
      <c r="N208" s="169"/>
      <c r="O208" s="169"/>
      <c r="P208" s="170"/>
      <c r="Q208" s="168"/>
      <c r="R208" s="169"/>
      <c r="S208" s="169"/>
      <c r="T208" s="170"/>
      <c r="U208" s="168"/>
      <c r="V208" s="169"/>
      <c r="W208" s="169"/>
      <c r="X208" s="170"/>
      <c r="Y208" s="168"/>
      <c r="Z208" s="169"/>
      <c r="AA208" s="169"/>
      <c r="AB208" s="170"/>
      <c r="AC208" s="83"/>
      <c r="AD208" s="236"/>
      <c r="AE208" s="169"/>
      <c r="AF208" s="170"/>
      <c r="AG208" s="168"/>
      <c r="AH208" s="169"/>
      <c r="AI208" s="169"/>
      <c r="AJ208" s="170"/>
      <c r="AK208" s="198"/>
      <c r="AL208" s="199"/>
      <c r="AM208" s="199"/>
      <c r="AN208" s="200">
        <v>30</v>
      </c>
      <c r="AO208" s="198"/>
      <c r="AP208" s="199"/>
      <c r="AQ208" s="199"/>
      <c r="AR208" s="200"/>
    </row>
    <row r="209" spans="2:44" s="43" customFormat="1" ht="18" customHeight="1">
      <c r="B209" s="164" t="s">
        <v>47</v>
      </c>
      <c r="C209" s="175" t="s">
        <v>132</v>
      </c>
      <c r="D209" s="172"/>
      <c r="E209" s="173"/>
      <c r="F209" s="176">
        <v>2</v>
      </c>
      <c r="G209" s="94">
        <f t="shared" si="16"/>
        <v>4</v>
      </c>
      <c r="H209" s="95">
        <f t="shared" si="17"/>
        <v>29</v>
      </c>
      <c r="I209" s="93">
        <f t="shared" si="18"/>
      </c>
      <c r="J209" s="93">
        <f t="shared" si="19"/>
      </c>
      <c r="K209" s="93">
        <f t="shared" si="20"/>
      </c>
      <c r="L209" s="93">
        <f t="shared" si="21"/>
        <v>29</v>
      </c>
      <c r="M209" s="168"/>
      <c r="N209" s="169"/>
      <c r="O209" s="169"/>
      <c r="P209" s="170"/>
      <c r="Q209" s="168"/>
      <c r="R209" s="169"/>
      <c r="S209" s="169"/>
      <c r="T209" s="170"/>
      <c r="U209" s="168"/>
      <c r="V209" s="169"/>
      <c r="W209" s="169"/>
      <c r="X209" s="170"/>
      <c r="Y209" s="168"/>
      <c r="Z209" s="169"/>
      <c r="AA209" s="169"/>
      <c r="AB209" s="170"/>
      <c r="AC209" s="83"/>
      <c r="AD209" s="169"/>
      <c r="AE209" s="169"/>
      <c r="AF209" s="170"/>
      <c r="AG209" s="168"/>
      <c r="AH209" s="169"/>
      <c r="AI209" s="169"/>
      <c r="AJ209" s="170"/>
      <c r="AK209" s="198"/>
      <c r="AL209" s="199"/>
      <c r="AM209" s="199"/>
      <c r="AN209" s="200">
        <v>15</v>
      </c>
      <c r="AO209" s="198"/>
      <c r="AP209" s="199"/>
      <c r="AQ209" s="199"/>
      <c r="AR209" s="200">
        <v>14</v>
      </c>
    </row>
    <row r="210" spans="2:44" s="43" customFormat="1" ht="18" customHeight="1" thickBot="1">
      <c r="B210" s="164"/>
      <c r="C210" s="90"/>
      <c r="D210" s="166"/>
      <c r="E210" s="177"/>
      <c r="F210" s="181"/>
      <c r="G210" s="178"/>
      <c r="H210" s="233"/>
      <c r="I210" s="93"/>
      <c r="J210" s="234"/>
      <c r="K210" s="234"/>
      <c r="L210" s="234"/>
      <c r="M210" s="215"/>
      <c r="N210" s="216"/>
      <c r="O210" s="216"/>
      <c r="P210" s="182"/>
      <c r="Q210" s="217"/>
      <c r="R210" s="216"/>
      <c r="S210" s="216"/>
      <c r="T210" s="182"/>
      <c r="U210" s="217"/>
      <c r="V210" s="216"/>
      <c r="W210" s="216"/>
      <c r="X210" s="182"/>
      <c r="Y210" s="217"/>
      <c r="Z210" s="216"/>
      <c r="AA210" s="216"/>
      <c r="AB210" s="182"/>
      <c r="AC210" s="217"/>
      <c r="AD210" s="216"/>
      <c r="AE210" s="216"/>
      <c r="AF210" s="182"/>
      <c r="AG210" s="217"/>
      <c r="AH210" s="216"/>
      <c r="AI210" s="216"/>
      <c r="AJ210" s="182"/>
      <c r="AK210" s="217"/>
      <c r="AL210" s="216"/>
      <c r="AM210" s="216"/>
      <c r="AN210" s="182"/>
      <c r="AO210" s="217"/>
      <c r="AP210" s="216"/>
      <c r="AQ210" s="216"/>
      <c r="AR210" s="182"/>
    </row>
    <row r="211" spans="2:44" s="43" customFormat="1" ht="18" customHeight="1" thickTop="1">
      <c r="B211" s="109"/>
      <c r="C211" s="473" t="s">
        <v>25</v>
      </c>
      <c r="D211" s="474"/>
      <c r="E211" s="493">
        <f>SUM(E202:E210)</f>
        <v>5</v>
      </c>
      <c r="F211" s="477">
        <f>SUM(F202:F210)</f>
        <v>12</v>
      </c>
      <c r="G211" s="467">
        <f>SUM(G202:G210)</f>
        <v>42</v>
      </c>
      <c r="H211" s="475">
        <f>SUM(H202:H210)</f>
        <v>269</v>
      </c>
      <c r="I211" s="477">
        <f>SUM(I202:I210)</f>
        <v>90</v>
      </c>
      <c r="J211" s="477">
        <f>SUM(J202:J210)</f>
        <v>0</v>
      </c>
      <c r="K211" s="477">
        <f>SUM(K202:K210)</f>
        <v>60</v>
      </c>
      <c r="L211" s="467">
        <f>SUM(L202:L210)</f>
        <v>119</v>
      </c>
      <c r="M211" s="110">
        <f>SUM(M202:M210)</f>
        <v>0</v>
      </c>
      <c r="N211" s="111">
        <f>SUM(N202:N210)</f>
        <v>0</v>
      </c>
      <c r="O211" s="111">
        <f>SUM(O202:O210)</f>
        <v>0</v>
      </c>
      <c r="P211" s="113">
        <f>SUM(P202:P210)</f>
        <v>0</v>
      </c>
      <c r="Q211" s="110">
        <f>SUM(Q202:Q210)</f>
        <v>0</v>
      </c>
      <c r="R211" s="111">
        <f>SUM(R202:R210)</f>
        <v>0</v>
      </c>
      <c r="S211" s="111">
        <f>SUM(S202:S210)</f>
        <v>0</v>
      </c>
      <c r="T211" s="113">
        <f>SUM(T202:T210)</f>
        <v>0</v>
      </c>
      <c r="U211" s="110">
        <f>SUM(U202:U210)</f>
        <v>0</v>
      </c>
      <c r="V211" s="111">
        <f>SUM(V202:V210)</f>
        <v>0</v>
      </c>
      <c r="W211" s="111">
        <f>SUM(W202:W210)</f>
        <v>0</v>
      </c>
      <c r="X211" s="113">
        <f>SUM(X202:X210)</f>
        <v>0</v>
      </c>
      <c r="Y211" s="110">
        <f>SUM(Y202:Y210)</f>
        <v>0</v>
      </c>
      <c r="Z211" s="111">
        <f>SUM(Z202:Z210)</f>
        <v>0</v>
      </c>
      <c r="AA211" s="111">
        <f>SUM(AA202:AA210)</f>
        <v>0</v>
      </c>
      <c r="AB211" s="113">
        <f>SUM(AB202:AB210)</f>
        <v>0</v>
      </c>
      <c r="AC211" s="110">
        <f>SUM(AC202:AC210)</f>
        <v>0</v>
      </c>
      <c r="AD211" s="111">
        <f>SUM(AD202:AD210)</f>
        <v>0</v>
      </c>
      <c r="AE211" s="111">
        <f>SUM(AE202:AE210)</f>
        <v>0</v>
      </c>
      <c r="AF211" s="113">
        <f>SUM(AF202:AF210)</f>
        <v>0</v>
      </c>
      <c r="AG211" s="110">
        <f>SUM(AG202:AG210)</f>
        <v>0</v>
      </c>
      <c r="AH211" s="111">
        <f>SUM(AH202:AH210)</f>
        <v>0</v>
      </c>
      <c r="AI211" s="111">
        <f>SUM(AI202:AI210)</f>
        <v>0</v>
      </c>
      <c r="AJ211" s="113">
        <f>SUM(AJ202:AJ210)</f>
        <v>0</v>
      </c>
      <c r="AK211" s="110">
        <f>SUM(AK202:AK210)</f>
        <v>60</v>
      </c>
      <c r="AL211" s="111">
        <f>SUM(AL202:AL210)</f>
        <v>0</v>
      </c>
      <c r="AM211" s="111">
        <f>SUM(AM202:AM210)</f>
        <v>30</v>
      </c>
      <c r="AN211" s="113">
        <f>SUM(AN202:AN210)</f>
        <v>75</v>
      </c>
      <c r="AO211" s="110">
        <f>SUM(AO202:AO210)</f>
        <v>30</v>
      </c>
      <c r="AP211" s="111">
        <f>SUM(AP202:AP210)</f>
        <v>0</v>
      </c>
      <c r="AQ211" s="111">
        <f>SUM(AQ202:AQ210)</f>
        <v>30</v>
      </c>
      <c r="AR211" s="113">
        <f>SUM(AR202:AR210)</f>
        <v>44</v>
      </c>
    </row>
    <row r="212" spans="2:46" s="43" customFormat="1" ht="18" customHeight="1" thickBot="1">
      <c r="B212" s="115"/>
      <c r="C212" s="648"/>
      <c r="D212" s="649"/>
      <c r="E212" s="494"/>
      <c r="F212" s="479"/>
      <c r="G212" s="469"/>
      <c r="H212" s="476"/>
      <c r="I212" s="478"/>
      <c r="J212" s="478"/>
      <c r="K212" s="478"/>
      <c r="L212" s="468"/>
      <c r="M212" s="464">
        <f>SUM(M211:P211)</f>
        <v>0</v>
      </c>
      <c r="N212" s="465"/>
      <c r="O212" s="465"/>
      <c r="P212" s="466"/>
      <c r="Q212" s="464">
        <f>SUM(Q211:T211)</f>
        <v>0</v>
      </c>
      <c r="R212" s="465"/>
      <c r="S212" s="465"/>
      <c r="T212" s="466"/>
      <c r="U212" s="464">
        <f>SUM(U211:X211)</f>
        <v>0</v>
      </c>
      <c r="V212" s="465"/>
      <c r="W212" s="465"/>
      <c r="X212" s="466"/>
      <c r="Y212" s="464">
        <f>SUM(Y211:AB211)</f>
        <v>0</v>
      </c>
      <c r="Z212" s="465"/>
      <c r="AA212" s="465"/>
      <c r="AB212" s="466"/>
      <c r="AC212" s="464">
        <f>SUM(AC211:AF211)</f>
        <v>0</v>
      </c>
      <c r="AD212" s="465"/>
      <c r="AE212" s="465"/>
      <c r="AF212" s="466"/>
      <c r="AG212" s="464">
        <f>SUM(AG211:AJ211)</f>
        <v>0</v>
      </c>
      <c r="AH212" s="465"/>
      <c r="AI212" s="465"/>
      <c r="AJ212" s="466"/>
      <c r="AK212" s="464">
        <f>SUM(AK211:AN211)</f>
        <v>165</v>
      </c>
      <c r="AL212" s="465"/>
      <c r="AM212" s="465"/>
      <c r="AN212" s="466"/>
      <c r="AO212" s="464">
        <f>SUM(AO211:AR211)</f>
        <v>104</v>
      </c>
      <c r="AP212" s="465"/>
      <c r="AQ212" s="465"/>
      <c r="AR212" s="466"/>
      <c r="AT212" s="43">
        <f>SUM(M212:AR212)</f>
        <v>269</v>
      </c>
    </row>
    <row r="213" spans="2:44" s="43" customFormat="1" ht="18" customHeight="1">
      <c r="B213" s="654" t="s">
        <v>291</v>
      </c>
      <c r="C213" s="483"/>
      <c r="D213" s="484"/>
      <c r="E213" s="485" t="s">
        <v>13</v>
      </c>
      <c r="F213" s="488" t="s">
        <v>14</v>
      </c>
      <c r="G213" s="408" t="s">
        <v>65</v>
      </c>
      <c r="H213" s="480" t="s">
        <v>10</v>
      </c>
      <c r="I213" s="470" t="s">
        <v>15</v>
      </c>
      <c r="J213" s="470" t="s">
        <v>16</v>
      </c>
      <c r="K213" s="470" t="s">
        <v>17</v>
      </c>
      <c r="L213" s="462" t="s">
        <v>58</v>
      </c>
      <c r="M213" s="432" t="s">
        <v>180</v>
      </c>
      <c r="N213" s="433"/>
      <c r="O213" s="433"/>
      <c r="P213" s="434"/>
      <c r="Q213" s="432" t="s">
        <v>181</v>
      </c>
      <c r="R213" s="433"/>
      <c r="S213" s="433"/>
      <c r="T213" s="434"/>
      <c r="U213" s="432" t="s">
        <v>182</v>
      </c>
      <c r="V213" s="433"/>
      <c r="W213" s="433"/>
      <c r="X213" s="434"/>
      <c r="Y213" s="420" t="s">
        <v>183</v>
      </c>
      <c r="Z213" s="421"/>
      <c r="AA213" s="421"/>
      <c r="AB213" s="422"/>
      <c r="AC213" s="420" t="s">
        <v>184</v>
      </c>
      <c r="AD213" s="421"/>
      <c r="AE213" s="421"/>
      <c r="AF213" s="422"/>
      <c r="AG213" s="420" t="s">
        <v>185</v>
      </c>
      <c r="AH213" s="421"/>
      <c r="AI213" s="421"/>
      <c r="AJ213" s="422"/>
      <c r="AK213" s="420" t="s">
        <v>186</v>
      </c>
      <c r="AL213" s="421"/>
      <c r="AM213" s="421"/>
      <c r="AN213" s="422"/>
      <c r="AO213" s="432" t="s">
        <v>187</v>
      </c>
      <c r="AP213" s="433"/>
      <c r="AQ213" s="433"/>
      <c r="AR213" s="434"/>
    </row>
    <row r="214" spans="2:44" s="43" customFormat="1" ht="18" customHeight="1">
      <c r="B214" s="482"/>
      <c r="C214" s="483"/>
      <c r="D214" s="484"/>
      <c r="E214" s="486"/>
      <c r="F214" s="488"/>
      <c r="G214" s="472"/>
      <c r="H214" s="480"/>
      <c r="I214" s="470"/>
      <c r="J214" s="470"/>
      <c r="K214" s="470"/>
      <c r="L214" s="462"/>
      <c r="M214" s="423" t="s">
        <v>15</v>
      </c>
      <c r="N214" s="425" t="s">
        <v>16</v>
      </c>
      <c r="O214" s="406" t="s">
        <v>18</v>
      </c>
      <c r="P214" s="408" t="s">
        <v>63</v>
      </c>
      <c r="Q214" s="423" t="s">
        <v>15</v>
      </c>
      <c r="R214" s="425" t="s">
        <v>16</v>
      </c>
      <c r="S214" s="406" t="s">
        <v>18</v>
      </c>
      <c r="T214" s="408" t="s">
        <v>63</v>
      </c>
      <c r="U214" s="423" t="s">
        <v>15</v>
      </c>
      <c r="V214" s="425" t="s">
        <v>16</v>
      </c>
      <c r="W214" s="406" t="s">
        <v>18</v>
      </c>
      <c r="X214" s="408" t="s">
        <v>63</v>
      </c>
      <c r="Y214" s="423" t="s">
        <v>15</v>
      </c>
      <c r="Z214" s="425" t="s">
        <v>16</v>
      </c>
      <c r="AA214" s="406" t="s">
        <v>18</v>
      </c>
      <c r="AB214" s="408" t="s">
        <v>63</v>
      </c>
      <c r="AC214" s="423" t="s">
        <v>15</v>
      </c>
      <c r="AD214" s="425" t="s">
        <v>16</v>
      </c>
      <c r="AE214" s="406" t="s">
        <v>18</v>
      </c>
      <c r="AF214" s="408" t="s">
        <v>63</v>
      </c>
      <c r="AG214" s="423" t="s">
        <v>15</v>
      </c>
      <c r="AH214" s="425" t="s">
        <v>16</v>
      </c>
      <c r="AI214" s="406" t="s">
        <v>18</v>
      </c>
      <c r="AJ214" s="408" t="s">
        <v>63</v>
      </c>
      <c r="AK214" s="423" t="s">
        <v>15</v>
      </c>
      <c r="AL214" s="425" t="s">
        <v>16</v>
      </c>
      <c r="AM214" s="406" t="s">
        <v>18</v>
      </c>
      <c r="AN214" s="408" t="s">
        <v>63</v>
      </c>
      <c r="AO214" s="423" t="s">
        <v>15</v>
      </c>
      <c r="AP214" s="425" t="s">
        <v>16</v>
      </c>
      <c r="AQ214" s="406" t="s">
        <v>18</v>
      </c>
      <c r="AR214" s="408" t="s">
        <v>63</v>
      </c>
    </row>
    <row r="215" spans="2:44" s="43" customFormat="1" ht="18" customHeight="1" thickBot="1">
      <c r="B215" s="482"/>
      <c r="C215" s="483"/>
      <c r="D215" s="484"/>
      <c r="E215" s="487"/>
      <c r="F215" s="407"/>
      <c r="G215" s="409"/>
      <c r="H215" s="481"/>
      <c r="I215" s="471"/>
      <c r="J215" s="471"/>
      <c r="K215" s="471"/>
      <c r="L215" s="463"/>
      <c r="M215" s="424"/>
      <c r="N215" s="426"/>
      <c r="O215" s="407"/>
      <c r="P215" s="409"/>
      <c r="Q215" s="424"/>
      <c r="R215" s="426"/>
      <c r="S215" s="407"/>
      <c r="T215" s="409"/>
      <c r="U215" s="424"/>
      <c r="V215" s="426"/>
      <c r="W215" s="407"/>
      <c r="X215" s="409"/>
      <c r="Y215" s="424"/>
      <c r="Z215" s="426"/>
      <c r="AA215" s="407"/>
      <c r="AB215" s="409"/>
      <c r="AC215" s="424"/>
      <c r="AD215" s="426"/>
      <c r="AE215" s="407"/>
      <c r="AF215" s="409"/>
      <c r="AG215" s="424"/>
      <c r="AH215" s="426"/>
      <c r="AI215" s="407"/>
      <c r="AJ215" s="409"/>
      <c r="AK215" s="424"/>
      <c r="AL215" s="426"/>
      <c r="AM215" s="407"/>
      <c r="AN215" s="409"/>
      <c r="AO215" s="424"/>
      <c r="AP215" s="426"/>
      <c r="AQ215" s="407"/>
      <c r="AR215" s="409"/>
    </row>
    <row r="216" spans="2:46" s="43" customFormat="1" ht="18" customHeight="1">
      <c r="B216" s="482"/>
      <c r="C216" s="483"/>
      <c r="D216" s="484"/>
      <c r="E216" s="489">
        <f>SUM(E211,E119,E64,E22)</f>
        <v>20</v>
      </c>
      <c r="F216" s="448">
        <f>SUM(F211,F119,F64,F22)</f>
        <v>52</v>
      </c>
      <c r="G216" s="450">
        <f>SUM(G211,G119,G64,G22)</f>
        <v>210</v>
      </c>
      <c r="H216" s="491">
        <f>SUM(H211,H119,H64,H22)</f>
        <v>1464</v>
      </c>
      <c r="I216" s="448">
        <f>SUM(I211,I119,I64,I22)</f>
        <v>610</v>
      </c>
      <c r="J216" s="448">
        <f>SUM(J211,J119,J64,J22)</f>
        <v>255</v>
      </c>
      <c r="K216" s="448">
        <f>SUM(K211,K119,K64,K22)</f>
        <v>450</v>
      </c>
      <c r="L216" s="446">
        <f>SUM(L211,L119,L64,L22)</f>
        <v>149</v>
      </c>
      <c r="M216" s="116">
        <f>SUM(M22+M119+M211+M64)</f>
        <v>75</v>
      </c>
      <c r="N216" s="117">
        <f>SUM(N22+N119+N211+N64)</f>
        <v>75</v>
      </c>
      <c r="O216" s="117">
        <f>SUM(O22+O119+O211+O64)</f>
        <v>0</v>
      </c>
      <c r="P216" s="118">
        <f>SUM(P22+P119+P211+P64)</f>
        <v>30</v>
      </c>
      <c r="Q216" s="116">
        <f>SUM(Q22+Q119+Q211+Q64)</f>
        <v>105</v>
      </c>
      <c r="R216" s="117">
        <f>SUM(R22+R119+R211+R64)</f>
        <v>60</v>
      </c>
      <c r="S216" s="117">
        <f>SUM(S22+S119+S211+S64)</f>
        <v>45</v>
      </c>
      <c r="T216" s="119">
        <f>SUM(T22+T119+T211+T64)</f>
        <v>0</v>
      </c>
      <c r="U216" s="120">
        <f>SUM(U22+U119+U211+U64)</f>
        <v>75</v>
      </c>
      <c r="V216" s="117">
        <f>SUM(V22+V119+V211+V64)</f>
        <v>0</v>
      </c>
      <c r="W216" s="117">
        <f>SUM(W22+W119+W211+W64)</f>
        <v>105</v>
      </c>
      <c r="X216" s="119">
        <f>SUM(X22+X119+X211+X64)</f>
        <v>0</v>
      </c>
      <c r="Y216" s="116">
        <f>SUM(Y22+Y119+Y211+Y64)</f>
        <v>80</v>
      </c>
      <c r="Z216" s="117">
        <f>SUM(Z22+Z119+Z211+Z64)</f>
        <v>15</v>
      </c>
      <c r="AA216" s="117">
        <f>SUM(AA22+AA119+AA211+AA64)</f>
        <v>75</v>
      </c>
      <c r="AB216" s="118">
        <f>SUM(AB22+AB119+AB211+AB64)</f>
        <v>0</v>
      </c>
      <c r="AC216" s="116">
        <f>SUM(AC22+AC119+AC211+AC64)</f>
        <v>65</v>
      </c>
      <c r="AD216" s="117">
        <f>SUM(AD22+AD119+AD211+AD64)</f>
        <v>45</v>
      </c>
      <c r="AE216" s="117">
        <f>SUM(AE22+AE119+AE211+AE64)</f>
        <v>75</v>
      </c>
      <c r="AF216" s="119">
        <f>SUM(AF22+AF119+AF211+AF64)</f>
        <v>0</v>
      </c>
      <c r="AG216" s="120">
        <f>SUM(AG22+AG119+AG211+AG64)</f>
        <v>105</v>
      </c>
      <c r="AH216" s="117">
        <f>SUM(AH22+AH119+AH211+AH64)</f>
        <v>45</v>
      </c>
      <c r="AI216" s="117">
        <f>SUM(AI22+AI119+AI211+AI64)</f>
        <v>45</v>
      </c>
      <c r="AJ216" s="118">
        <f>SUM(AJ22+AJ119+AJ211+AJ64)</f>
        <v>0</v>
      </c>
      <c r="AK216" s="116">
        <f>SUM(AK22+AK119+AK211+AK64)</f>
        <v>60</v>
      </c>
      <c r="AL216" s="117">
        <f>SUM(AL22+AL119+AL211+AL64)</f>
        <v>0</v>
      </c>
      <c r="AM216" s="117">
        <f>SUM(AM22+AM119+AM211+AM64)</f>
        <v>45</v>
      </c>
      <c r="AN216" s="119">
        <f>SUM(AN22+AN119+AN211+AN64)</f>
        <v>75</v>
      </c>
      <c r="AO216" s="116">
        <f>SUM(AO22+AO119+AO211+AO64)</f>
        <v>45</v>
      </c>
      <c r="AP216" s="117">
        <f>SUM(AP22+AP119+AP211+AP64)</f>
        <v>15</v>
      </c>
      <c r="AQ216" s="117">
        <f>SUM(AQ22+AQ119+AQ211+AQ64)</f>
        <v>60</v>
      </c>
      <c r="AR216" s="119">
        <f>SUM(AR22+AR119+AR211+AR64)</f>
        <v>44</v>
      </c>
      <c r="AT216" s="43" t="s">
        <v>67</v>
      </c>
    </row>
    <row r="217" spans="2:46" s="43" customFormat="1" ht="18" customHeight="1" thickBot="1">
      <c r="B217" s="482"/>
      <c r="C217" s="483"/>
      <c r="D217" s="484"/>
      <c r="E217" s="490"/>
      <c r="F217" s="449"/>
      <c r="G217" s="451"/>
      <c r="H217" s="492"/>
      <c r="I217" s="449"/>
      <c r="J217" s="449"/>
      <c r="K217" s="449"/>
      <c r="L217" s="447"/>
      <c r="M217" s="443">
        <f>SUM(M216:P216)</f>
        <v>180</v>
      </c>
      <c r="N217" s="444"/>
      <c r="O217" s="444"/>
      <c r="P217" s="444"/>
      <c r="Q217" s="443">
        <f>SUM(Q216:T216)</f>
        <v>210</v>
      </c>
      <c r="R217" s="444"/>
      <c r="S217" s="444"/>
      <c r="T217" s="444"/>
      <c r="U217" s="443">
        <f>SUM(U216:X216)</f>
        <v>180</v>
      </c>
      <c r="V217" s="444"/>
      <c r="W217" s="444"/>
      <c r="X217" s="444"/>
      <c r="Y217" s="443">
        <f>SUM(Y216:AB216)</f>
        <v>170</v>
      </c>
      <c r="Z217" s="444"/>
      <c r="AA217" s="444"/>
      <c r="AB217" s="444"/>
      <c r="AC217" s="443">
        <f>SUM(AC216:AF216)</f>
        <v>185</v>
      </c>
      <c r="AD217" s="444"/>
      <c r="AE217" s="444"/>
      <c r="AF217" s="444"/>
      <c r="AG217" s="443">
        <f>SUM(AG216:AJ216)</f>
        <v>195</v>
      </c>
      <c r="AH217" s="444"/>
      <c r="AI217" s="444"/>
      <c r="AJ217" s="444"/>
      <c r="AK217" s="443">
        <f>SUM(AK216:AN216)</f>
        <v>180</v>
      </c>
      <c r="AL217" s="444"/>
      <c r="AM217" s="444"/>
      <c r="AN217" s="444"/>
      <c r="AO217" s="443">
        <f>SUM(AO216:AR216)</f>
        <v>164</v>
      </c>
      <c r="AP217" s="444"/>
      <c r="AQ217" s="444"/>
      <c r="AR217" s="445"/>
      <c r="AT217" s="43">
        <f>SUM(M217:AR217)</f>
        <v>1464</v>
      </c>
    </row>
    <row r="218" spans="2:46" s="43" customFormat="1" ht="18" customHeight="1">
      <c r="B218" s="482"/>
      <c r="C218" s="483"/>
      <c r="D218" s="484"/>
      <c r="E218" s="452" t="s">
        <v>27</v>
      </c>
      <c r="F218" s="453"/>
      <c r="G218" s="454"/>
      <c r="H218" s="461" t="s">
        <v>28</v>
      </c>
      <c r="I218" s="421"/>
      <c r="J218" s="421"/>
      <c r="K218" s="421"/>
      <c r="L218" s="422"/>
      <c r="M218" s="417">
        <v>2</v>
      </c>
      <c r="N218" s="418"/>
      <c r="O218" s="418"/>
      <c r="P218" s="419"/>
      <c r="Q218" s="417">
        <v>3</v>
      </c>
      <c r="R218" s="418"/>
      <c r="S218" s="418"/>
      <c r="T218" s="419"/>
      <c r="U218" s="417">
        <v>1</v>
      </c>
      <c r="V218" s="418"/>
      <c r="W218" s="418"/>
      <c r="X218" s="419"/>
      <c r="Y218" s="417">
        <v>3</v>
      </c>
      <c r="Z218" s="418"/>
      <c r="AA218" s="418"/>
      <c r="AB218" s="419"/>
      <c r="AC218" s="417">
        <v>2</v>
      </c>
      <c r="AD218" s="418"/>
      <c r="AE218" s="418"/>
      <c r="AF218" s="419"/>
      <c r="AG218" s="417">
        <v>3</v>
      </c>
      <c r="AH218" s="418"/>
      <c r="AI218" s="418"/>
      <c r="AJ218" s="419"/>
      <c r="AK218" s="417">
        <v>3</v>
      </c>
      <c r="AL218" s="418"/>
      <c r="AM218" s="418"/>
      <c r="AN218" s="419"/>
      <c r="AO218" s="417">
        <v>3</v>
      </c>
      <c r="AP218" s="418"/>
      <c r="AQ218" s="418"/>
      <c r="AR218" s="419"/>
      <c r="AT218" s="43">
        <f>SUM(M218:AR218)</f>
        <v>20</v>
      </c>
    </row>
    <row r="219" spans="2:46" s="43" customFormat="1" ht="18" customHeight="1">
      <c r="B219" s="482"/>
      <c r="C219" s="483"/>
      <c r="D219" s="484"/>
      <c r="E219" s="455"/>
      <c r="F219" s="456"/>
      <c r="G219" s="457"/>
      <c r="H219" s="435" t="s">
        <v>29</v>
      </c>
      <c r="I219" s="436"/>
      <c r="J219" s="436"/>
      <c r="K219" s="436"/>
      <c r="L219" s="437"/>
      <c r="M219" s="414">
        <v>5</v>
      </c>
      <c r="N219" s="415"/>
      <c r="O219" s="415"/>
      <c r="P219" s="416"/>
      <c r="Q219" s="414">
        <v>7</v>
      </c>
      <c r="R219" s="415"/>
      <c r="S219" s="415"/>
      <c r="T219" s="416"/>
      <c r="U219" s="414">
        <v>8</v>
      </c>
      <c r="V219" s="415"/>
      <c r="W219" s="415"/>
      <c r="X219" s="416"/>
      <c r="Y219" s="414">
        <v>7</v>
      </c>
      <c r="Z219" s="415"/>
      <c r="AA219" s="415"/>
      <c r="AB219" s="416"/>
      <c r="AC219" s="414">
        <v>6</v>
      </c>
      <c r="AD219" s="415"/>
      <c r="AE219" s="415"/>
      <c r="AF219" s="416"/>
      <c r="AG219" s="414">
        <v>4</v>
      </c>
      <c r="AH219" s="415"/>
      <c r="AI219" s="415"/>
      <c r="AJ219" s="416"/>
      <c r="AK219" s="414">
        <v>8</v>
      </c>
      <c r="AL219" s="415"/>
      <c r="AM219" s="415"/>
      <c r="AN219" s="416"/>
      <c r="AO219" s="414">
        <v>7</v>
      </c>
      <c r="AP219" s="415"/>
      <c r="AQ219" s="415"/>
      <c r="AR219" s="416"/>
      <c r="AT219" s="43">
        <f>SUM(M219:AR219)</f>
        <v>52</v>
      </c>
    </row>
    <row r="220" spans="2:46" s="43" customFormat="1" ht="18" customHeight="1" thickBot="1">
      <c r="B220" s="482"/>
      <c r="C220" s="483"/>
      <c r="D220" s="484"/>
      <c r="E220" s="458"/>
      <c r="F220" s="459"/>
      <c r="G220" s="460"/>
      <c r="H220" s="435" t="s">
        <v>65</v>
      </c>
      <c r="I220" s="436"/>
      <c r="J220" s="436"/>
      <c r="K220" s="436"/>
      <c r="L220" s="437"/>
      <c r="M220" s="413">
        <f>SumaECTS(M202:P210)+M128</f>
        <v>26</v>
      </c>
      <c r="N220" s="413"/>
      <c r="O220" s="413"/>
      <c r="P220" s="413"/>
      <c r="Q220" s="413">
        <f>SumaECTS(Q202:T210)+Q128</f>
        <v>27</v>
      </c>
      <c r="R220" s="413"/>
      <c r="S220" s="413"/>
      <c r="T220" s="413"/>
      <c r="U220" s="413">
        <f>SumaECTS(U202:X210)+U128</f>
        <v>26</v>
      </c>
      <c r="V220" s="413"/>
      <c r="W220" s="413"/>
      <c r="X220" s="413"/>
      <c r="Y220" s="413">
        <f>SumaECTS(Y202:AB210)+Y128</f>
        <v>26</v>
      </c>
      <c r="Z220" s="413"/>
      <c r="AA220" s="413"/>
      <c r="AB220" s="413"/>
      <c r="AC220" s="413">
        <f>SumaECTS(AC202:AF210)+AC128</f>
        <v>26</v>
      </c>
      <c r="AD220" s="413"/>
      <c r="AE220" s="413"/>
      <c r="AF220" s="413"/>
      <c r="AG220" s="413">
        <f>SumaECTS(AG202:AJ210)+AG128</f>
        <v>27</v>
      </c>
      <c r="AH220" s="413"/>
      <c r="AI220" s="413"/>
      <c r="AJ220" s="413"/>
      <c r="AK220" s="413">
        <f>SumaECTS(AK202:AN210)+AK128</f>
        <v>26</v>
      </c>
      <c r="AL220" s="413"/>
      <c r="AM220" s="413"/>
      <c r="AN220" s="413"/>
      <c r="AO220" s="413">
        <f>SumaECTS(AO202:AR210)+AO128</f>
        <v>26</v>
      </c>
      <c r="AP220" s="413"/>
      <c r="AQ220" s="413"/>
      <c r="AR220" s="413"/>
      <c r="AT220" s="43">
        <f>SUM(M220:AR220)</f>
        <v>210</v>
      </c>
    </row>
    <row r="221" spans="2:44" s="43" customFormat="1" ht="18" customHeight="1"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61"/>
      <c r="W221" s="122"/>
      <c r="X221" s="122"/>
      <c r="Y221" s="122"/>
      <c r="Z221" s="61"/>
      <c r="AA221" s="122"/>
      <c r="AB221" s="122"/>
      <c r="AC221" s="122"/>
      <c r="AD221" s="122"/>
      <c r="AE221" s="61"/>
      <c r="AF221" s="123"/>
      <c r="AG221" s="124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5"/>
    </row>
    <row r="222" spans="2:44" s="43" customFormat="1" ht="18" customHeight="1">
      <c r="B222" s="126" t="s">
        <v>61</v>
      </c>
      <c r="C222" s="127"/>
      <c r="D222" s="127"/>
      <c r="E222" s="127"/>
      <c r="F222" s="127"/>
      <c r="G222" s="127"/>
      <c r="H222" s="127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9"/>
      <c r="AG222" s="651" t="s">
        <v>290</v>
      </c>
      <c r="AH222" s="650"/>
      <c r="AI222" s="650"/>
      <c r="AJ222" s="650"/>
      <c r="AK222" s="650"/>
      <c r="AL222" s="650"/>
      <c r="AM222" s="650"/>
      <c r="AN222" s="650"/>
      <c r="AO222" s="650"/>
      <c r="AP222" s="650"/>
      <c r="AQ222" s="650"/>
      <c r="AR222" s="652"/>
    </row>
    <row r="223" spans="2:44" s="43" customFormat="1" ht="18" customHeight="1">
      <c r="B223" s="131"/>
      <c r="D223" s="132" t="s">
        <v>267</v>
      </c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127"/>
      <c r="S223" s="127"/>
      <c r="T223" s="127"/>
      <c r="U223" s="133"/>
      <c r="V223" s="133"/>
      <c r="W223" s="133"/>
      <c r="X223" s="133"/>
      <c r="Y223" s="133"/>
      <c r="Z223" s="133"/>
      <c r="AA223" s="133"/>
      <c r="AB223" s="133"/>
      <c r="AC223" s="127"/>
      <c r="AD223" s="127"/>
      <c r="AE223" s="128"/>
      <c r="AF223" s="129"/>
      <c r="AG223" s="134"/>
      <c r="AH223" s="127"/>
      <c r="AI223" s="133"/>
      <c r="AJ223" s="133"/>
      <c r="AK223" s="128"/>
      <c r="AL223" s="128"/>
      <c r="AM223" s="128"/>
      <c r="AN223" s="128"/>
      <c r="AO223" s="128"/>
      <c r="AP223" s="49"/>
      <c r="AQ223" s="49"/>
      <c r="AR223" s="135"/>
    </row>
    <row r="224" spans="2:44" s="43" customFormat="1" ht="18" customHeight="1">
      <c r="B224" s="131"/>
      <c r="D224" s="132" t="s">
        <v>268</v>
      </c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136"/>
      <c r="S224" s="136"/>
      <c r="T224" s="136"/>
      <c r="U224" s="137"/>
      <c r="V224" s="138"/>
      <c r="W224" s="137"/>
      <c r="X224" s="137"/>
      <c r="Y224" s="137"/>
      <c r="Z224" s="138"/>
      <c r="AA224" s="137"/>
      <c r="AB224" s="137"/>
      <c r="AC224" s="128"/>
      <c r="AD224" s="128"/>
      <c r="AE224" s="128"/>
      <c r="AF224" s="129"/>
      <c r="AG224" s="130"/>
      <c r="AH224" s="138" t="s">
        <v>30</v>
      </c>
      <c r="AI224" s="136"/>
      <c r="AJ224" s="136"/>
      <c r="AK224" s="137"/>
      <c r="AL224" s="139"/>
      <c r="AM224" s="128"/>
      <c r="AN224" s="128"/>
      <c r="AO224" s="139"/>
      <c r="AP224" s="139"/>
      <c r="AQ224" s="139"/>
      <c r="AR224" s="129"/>
    </row>
    <row r="225" spans="2:44" s="43" customFormat="1" ht="18" customHeight="1">
      <c r="B225" s="131"/>
      <c r="D225" s="403" t="s">
        <v>269</v>
      </c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27"/>
      <c r="S225" s="127"/>
      <c r="T225" s="127"/>
      <c r="U225" s="133"/>
      <c r="V225" s="133"/>
      <c r="W225" s="133"/>
      <c r="X225" s="133"/>
      <c r="Y225" s="133"/>
      <c r="Z225" s="133"/>
      <c r="AA225" s="133"/>
      <c r="AB225" s="133"/>
      <c r="AC225" s="128"/>
      <c r="AD225" s="128"/>
      <c r="AE225" s="128"/>
      <c r="AF225" s="129"/>
      <c r="AG225" s="130"/>
      <c r="AH225" s="137" t="s">
        <v>31</v>
      </c>
      <c r="AI225" s="137" t="s">
        <v>32</v>
      </c>
      <c r="AJ225" s="127"/>
      <c r="AK225" s="133"/>
      <c r="AL225" s="128"/>
      <c r="AM225" s="128"/>
      <c r="AN225" s="128"/>
      <c r="AO225" s="128"/>
      <c r="AP225" s="128"/>
      <c r="AQ225" s="128"/>
      <c r="AR225" s="141"/>
    </row>
    <row r="226" spans="2:44" s="43" customFormat="1" ht="18" customHeight="1">
      <c r="B226" s="131"/>
      <c r="D226" s="132" t="s">
        <v>270</v>
      </c>
      <c r="E226" s="140"/>
      <c r="F226" s="140"/>
      <c r="G226" s="140"/>
      <c r="H226" s="68"/>
      <c r="I226" s="142"/>
      <c r="J226" s="142"/>
      <c r="K226" s="142"/>
      <c r="L226" s="142"/>
      <c r="M226" s="142"/>
      <c r="N226" s="142"/>
      <c r="O226" s="142"/>
      <c r="P226" s="142"/>
      <c r="Q226" s="142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28"/>
      <c r="AD226" s="128"/>
      <c r="AE226" s="128"/>
      <c r="AF226" s="129"/>
      <c r="AG226" s="130"/>
      <c r="AH226" s="136" t="s">
        <v>33</v>
      </c>
      <c r="AI226" s="136" t="s">
        <v>34</v>
      </c>
      <c r="AJ226" s="143"/>
      <c r="AK226" s="143"/>
      <c r="AL226" s="128"/>
      <c r="AM226" s="128"/>
      <c r="AN226" s="128"/>
      <c r="AO226" s="128"/>
      <c r="AP226" s="128"/>
      <c r="AQ226" s="128"/>
      <c r="AR226" s="129"/>
    </row>
    <row r="227" spans="2:44" s="43" customFormat="1" ht="18" customHeight="1">
      <c r="B227" s="131"/>
      <c r="D227" s="132" t="s">
        <v>271</v>
      </c>
      <c r="E227" s="68"/>
      <c r="F227" s="68"/>
      <c r="G227" s="68"/>
      <c r="H227" s="68"/>
      <c r="I227" s="68"/>
      <c r="J227" s="68"/>
      <c r="K227" s="68"/>
      <c r="L227" s="144"/>
      <c r="M227" s="68"/>
      <c r="N227" s="68"/>
      <c r="O227" s="68"/>
      <c r="P227" s="68"/>
      <c r="Q227" s="68"/>
      <c r="R227" s="145"/>
      <c r="S227" s="145"/>
      <c r="T227" s="145"/>
      <c r="U227" s="145"/>
      <c r="V227" s="127"/>
      <c r="W227" s="127"/>
      <c r="X227" s="127"/>
      <c r="Y227" s="145"/>
      <c r="Z227" s="127"/>
      <c r="AA227" s="127"/>
      <c r="AB227" s="127"/>
      <c r="AC227" s="128"/>
      <c r="AD227" s="128"/>
      <c r="AE227" s="128"/>
      <c r="AF227" s="129"/>
      <c r="AG227" s="130"/>
      <c r="AH227" s="137" t="s">
        <v>17</v>
      </c>
      <c r="AI227" s="653" t="s">
        <v>35</v>
      </c>
      <c r="AJ227" s="127"/>
      <c r="AK227" s="127"/>
      <c r="AL227" s="128"/>
      <c r="AM227" s="128"/>
      <c r="AN227" s="128"/>
      <c r="AO227" s="128"/>
      <c r="AP227" s="128"/>
      <c r="AQ227" s="128"/>
      <c r="AR227" s="129"/>
    </row>
    <row r="228" spans="2:44" s="43" customFormat="1" ht="18" customHeight="1">
      <c r="B228" s="131"/>
      <c r="C228" s="404"/>
      <c r="D228" s="146"/>
      <c r="E228" s="68"/>
      <c r="F228" s="68"/>
      <c r="G228" s="68"/>
      <c r="H228" s="68"/>
      <c r="I228" s="47"/>
      <c r="J228" s="47"/>
      <c r="K228" s="47"/>
      <c r="L228" s="47"/>
      <c r="M228" s="47"/>
      <c r="N228" s="47"/>
      <c r="O228" s="47"/>
      <c r="P228" s="47"/>
      <c r="Q228" s="4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8"/>
      <c r="AD228" s="128"/>
      <c r="AE228" s="128"/>
      <c r="AF228" s="129"/>
      <c r="AG228" s="130"/>
      <c r="AH228" s="137" t="s">
        <v>36</v>
      </c>
      <c r="AI228" s="137" t="s">
        <v>37</v>
      </c>
      <c r="AJ228" s="127"/>
      <c r="AK228" s="127"/>
      <c r="AL228" s="128"/>
      <c r="AM228" s="128"/>
      <c r="AN228" s="128"/>
      <c r="AO228" s="128"/>
      <c r="AP228" s="128"/>
      <c r="AQ228" s="128"/>
      <c r="AR228" s="129"/>
    </row>
    <row r="229" spans="2:44" s="43" customFormat="1" ht="18" customHeight="1">
      <c r="B229" s="131"/>
      <c r="C229" s="405"/>
      <c r="D229" s="128"/>
      <c r="E229" s="68"/>
      <c r="F229" s="68"/>
      <c r="G229" s="68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127"/>
      <c r="S229" s="127"/>
      <c r="T229" s="127"/>
      <c r="U229" s="133"/>
      <c r="V229" s="133"/>
      <c r="W229" s="133"/>
      <c r="X229" s="133"/>
      <c r="Y229" s="133"/>
      <c r="Z229" s="133"/>
      <c r="AA229" s="133"/>
      <c r="AB229" s="133"/>
      <c r="AC229" s="128"/>
      <c r="AD229" s="128"/>
      <c r="AE229" s="128"/>
      <c r="AF229" s="129"/>
      <c r="AG229" s="130"/>
      <c r="AH229" s="137" t="s">
        <v>38</v>
      </c>
      <c r="AI229" s="137" t="s">
        <v>39</v>
      </c>
      <c r="AJ229" s="127"/>
      <c r="AK229" s="133"/>
      <c r="AL229" s="128"/>
      <c r="AM229" s="128"/>
      <c r="AN229" s="128"/>
      <c r="AO229" s="128"/>
      <c r="AP229" s="128"/>
      <c r="AQ229" s="128"/>
      <c r="AR229" s="129"/>
    </row>
    <row r="230" spans="2:44" s="43" customFormat="1" ht="18" customHeight="1">
      <c r="B230" s="131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68"/>
      <c r="O230" s="68"/>
      <c r="P230" s="68"/>
      <c r="Q230" s="68"/>
      <c r="R230" s="145"/>
      <c r="S230" s="145"/>
      <c r="T230" s="145"/>
      <c r="U230" s="133"/>
      <c r="V230" s="133"/>
      <c r="W230" s="133"/>
      <c r="X230" s="133"/>
      <c r="Y230" s="133"/>
      <c r="Z230" s="133"/>
      <c r="AA230" s="133"/>
      <c r="AB230" s="133"/>
      <c r="AC230" s="128"/>
      <c r="AD230" s="128"/>
      <c r="AE230" s="128"/>
      <c r="AF230" s="129"/>
      <c r="AG230" s="130"/>
      <c r="AH230" s="136" t="s">
        <v>40</v>
      </c>
      <c r="AI230" s="136" t="s">
        <v>41</v>
      </c>
      <c r="AJ230" s="127"/>
      <c r="AK230" s="133"/>
      <c r="AL230" s="128"/>
      <c r="AM230" s="128"/>
      <c r="AN230" s="128"/>
      <c r="AO230" s="128"/>
      <c r="AP230" s="128"/>
      <c r="AQ230" s="128"/>
      <c r="AR230" s="129"/>
    </row>
    <row r="231" spans="2:44" s="43" customFormat="1" ht="18" customHeight="1">
      <c r="B231" s="131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127"/>
      <c r="S231" s="127"/>
      <c r="T231" s="127"/>
      <c r="U231" s="133"/>
      <c r="V231" s="133"/>
      <c r="W231" s="133"/>
      <c r="X231" s="133"/>
      <c r="Y231" s="133"/>
      <c r="Z231" s="133"/>
      <c r="AA231" s="133"/>
      <c r="AB231" s="133"/>
      <c r="AC231" s="128"/>
      <c r="AD231" s="128"/>
      <c r="AE231" s="128"/>
      <c r="AF231" s="129"/>
      <c r="AG231" s="130"/>
      <c r="AH231" s="147"/>
      <c r="AI231" s="136" t="s">
        <v>64</v>
      </c>
      <c r="AK231" s="133"/>
      <c r="AL231" s="128"/>
      <c r="AM231" s="128"/>
      <c r="AN231" s="128"/>
      <c r="AO231" s="128"/>
      <c r="AP231" s="128"/>
      <c r="AQ231" s="128"/>
      <c r="AR231" s="129"/>
    </row>
    <row r="232" spans="2:44" s="43" customFormat="1" ht="18" customHeight="1" thickBot="1">
      <c r="B232" s="148"/>
      <c r="C232" s="149"/>
      <c r="D232" s="149"/>
      <c r="E232" s="149"/>
      <c r="F232" s="150"/>
      <c r="G232" s="150"/>
      <c r="H232" s="150"/>
      <c r="I232" s="150"/>
      <c r="J232" s="150"/>
      <c r="K232" s="150"/>
      <c r="L232" s="149"/>
      <c r="M232" s="149"/>
      <c r="N232" s="149"/>
      <c r="O232" s="149"/>
      <c r="P232" s="149"/>
      <c r="Q232" s="149"/>
      <c r="R232" s="149"/>
      <c r="S232" s="149"/>
      <c r="T232" s="149"/>
      <c r="U232" s="151"/>
      <c r="V232" s="152"/>
      <c r="W232" s="152"/>
      <c r="X232" s="152"/>
      <c r="Y232" s="151"/>
      <c r="Z232" s="152"/>
      <c r="AA232" s="152"/>
      <c r="AB232" s="152"/>
      <c r="AC232" s="152"/>
      <c r="AD232" s="152"/>
      <c r="AE232" s="152"/>
      <c r="AF232" s="153"/>
      <c r="AG232" s="440" t="s">
        <v>136</v>
      </c>
      <c r="AH232" s="441"/>
      <c r="AI232" s="441"/>
      <c r="AJ232" s="441"/>
      <c r="AK232" s="441"/>
      <c r="AL232" s="441"/>
      <c r="AM232" s="441"/>
      <c r="AN232" s="441"/>
      <c r="AO232" s="441"/>
      <c r="AP232" s="441"/>
      <c r="AQ232" s="441"/>
      <c r="AR232" s="442"/>
    </row>
  </sheetData>
  <sheetProtection/>
  <mergeCells count="931">
    <mergeCell ref="AG75:AR75"/>
    <mergeCell ref="AG130:AR130"/>
    <mergeCell ref="AG176:AR176"/>
    <mergeCell ref="AG222:AR222"/>
    <mergeCell ref="Q120:T120"/>
    <mergeCell ref="C119:D120"/>
    <mergeCell ref="C165:D166"/>
    <mergeCell ref="M166:P166"/>
    <mergeCell ref="Q166:T166"/>
    <mergeCell ref="C211:D212"/>
    <mergeCell ref="M212:P212"/>
    <mergeCell ref="Q212:T212"/>
    <mergeCell ref="AG23:AJ23"/>
    <mergeCell ref="AK23:AN23"/>
    <mergeCell ref="AO23:AR23"/>
    <mergeCell ref="C22:D23"/>
    <mergeCell ref="U65:X65"/>
    <mergeCell ref="Y65:AB65"/>
    <mergeCell ref="AK65:AN65"/>
    <mergeCell ref="AO65:AR65"/>
    <mergeCell ref="C64:D65"/>
    <mergeCell ref="AG33:AR33"/>
    <mergeCell ref="AG93:AR93"/>
    <mergeCell ref="AG145:AR145"/>
    <mergeCell ref="AG148:AR148"/>
    <mergeCell ref="AG191:AR191"/>
    <mergeCell ref="AG194:AR194"/>
    <mergeCell ref="M23:P23"/>
    <mergeCell ref="Q23:T23"/>
    <mergeCell ref="U23:X23"/>
    <mergeCell ref="Y23:AB23"/>
    <mergeCell ref="AC23:AF23"/>
    <mergeCell ref="H24:H26"/>
    <mergeCell ref="H96:H99"/>
    <mergeCell ref="I69:I70"/>
    <mergeCell ref="AG8:AR8"/>
    <mergeCell ref="AG7:AR7"/>
    <mergeCell ref="AG48:AR48"/>
    <mergeCell ref="AG49:AR49"/>
    <mergeCell ref="AG51:AR51"/>
    <mergeCell ref="AG90:AR90"/>
    <mergeCell ref="AG91:AR91"/>
    <mergeCell ref="E141:AF142"/>
    <mergeCell ref="M128:P128"/>
    <mergeCell ref="Q151:T151"/>
    <mergeCell ref="K165:K166"/>
    <mergeCell ref="L165:L166"/>
    <mergeCell ref="I24:I26"/>
    <mergeCell ref="J24:J26"/>
    <mergeCell ref="K124:K125"/>
    <mergeCell ref="K24:K26"/>
    <mergeCell ref="H30:L30"/>
    <mergeCell ref="AG186:AR186"/>
    <mergeCell ref="AC174:AF174"/>
    <mergeCell ref="AG174:AJ174"/>
    <mergeCell ref="AK174:AN174"/>
    <mergeCell ref="AO174:AR174"/>
    <mergeCell ref="H72:L72"/>
    <mergeCell ref="J97:J99"/>
    <mergeCell ref="K97:K99"/>
    <mergeCell ref="I152:I154"/>
    <mergeCell ref="K152:K154"/>
    <mergeCell ref="L24:L26"/>
    <mergeCell ref="L121:L123"/>
    <mergeCell ref="L97:L99"/>
    <mergeCell ref="I96:L96"/>
    <mergeCell ref="I55:I57"/>
    <mergeCell ref="H71:L71"/>
    <mergeCell ref="H73:L73"/>
    <mergeCell ref="L119:L120"/>
    <mergeCell ref="H121:H123"/>
    <mergeCell ref="H119:H120"/>
    <mergeCell ref="AO173:AR173"/>
    <mergeCell ref="U172:X172"/>
    <mergeCell ref="AO172:AR172"/>
    <mergeCell ref="AC173:AF173"/>
    <mergeCell ref="AG173:AJ173"/>
    <mergeCell ref="Y172:AB172"/>
    <mergeCell ref="AK173:AN173"/>
    <mergeCell ref="U173:X173"/>
    <mergeCell ref="M174:P174"/>
    <mergeCell ref="Q174:T174"/>
    <mergeCell ref="U174:X174"/>
    <mergeCell ref="Y173:AB173"/>
    <mergeCell ref="Y174:AB174"/>
    <mergeCell ref="H173:L173"/>
    <mergeCell ref="M173:P173"/>
    <mergeCell ref="AK171:AN171"/>
    <mergeCell ref="AO171:AR171"/>
    <mergeCell ref="AC172:AF172"/>
    <mergeCell ref="AG172:AJ172"/>
    <mergeCell ref="AK172:AN172"/>
    <mergeCell ref="AC171:AF171"/>
    <mergeCell ref="AG171:AJ171"/>
    <mergeCell ref="Q173:T173"/>
    <mergeCell ref="K170:K171"/>
    <mergeCell ref="L170:L171"/>
    <mergeCell ref="M171:P171"/>
    <mergeCell ref="Q171:T171"/>
    <mergeCell ref="U171:X171"/>
    <mergeCell ref="E172:G174"/>
    <mergeCell ref="H172:L172"/>
    <mergeCell ref="M172:P172"/>
    <mergeCell ref="Q172:T172"/>
    <mergeCell ref="H174:L174"/>
    <mergeCell ref="AM168:AM169"/>
    <mergeCell ref="AP168:AP169"/>
    <mergeCell ref="AQ168:AQ169"/>
    <mergeCell ref="AR168:AR169"/>
    <mergeCell ref="E170:E171"/>
    <mergeCell ref="F170:F171"/>
    <mergeCell ref="G170:G171"/>
    <mergeCell ref="H170:H171"/>
    <mergeCell ref="I170:I171"/>
    <mergeCell ref="J170:J171"/>
    <mergeCell ref="AG168:AG169"/>
    <mergeCell ref="AH168:AH169"/>
    <mergeCell ref="AI168:AI169"/>
    <mergeCell ref="AJ168:AJ169"/>
    <mergeCell ref="AK168:AK169"/>
    <mergeCell ref="AL168:AL169"/>
    <mergeCell ref="AO167:AR167"/>
    <mergeCell ref="S168:S169"/>
    <mergeCell ref="T168:T169"/>
    <mergeCell ref="U168:U169"/>
    <mergeCell ref="V168:V169"/>
    <mergeCell ref="W168:W169"/>
    <mergeCell ref="X168:X169"/>
    <mergeCell ref="AC168:AC169"/>
    <mergeCell ref="AN168:AN169"/>
    <mergeCell ref="AO168:AO169"/>
    <mergeCell ref="AO166:AR166"/>
    <mergeCell ref="B167:D174"/>
    <mergeCell ref="E167:E169"/>
    <mergeCell ref="F167:F169"/>
    <mergeCell ref="G167:G169"/>
    <mergeCell ref="H167:H169"/>
    <mergeCell ref="I167:I169"/>
    <mergeCell ref="J167:J169"/>
    <mergeCell ref="K167:K169"/>
    <mergeCell ref="L167:L169"/>
    <mergeCell ref="U166:X166"/>
    <mergeCell ref="AC166:AF166"/>
    <mergeCell ref="AG166:AJ166"/>
    <mergeCell ref="E165:E166"/>
    <mergeCell ref="F165:F166"/>
    <mergeCell ref="G165:G166"/>
    <mergeCell ref="H165:H166"/>
    <mergeCell ref="I165:I166"/>
    <mergeCell ref="J165:J166"/>
    <mergeCell ref="AP153:AP154"/>
    <mergeCell ref="AQ153:AQ154"/>
    <mergeCell ref="AR153:AR154"/>
    <mergeCell ref="C155:D155"/>
    <mergeCell ref="E155:F155"/>
    <mergeCell ref="I155:L155"/>
    <mergeCell ref="M155:AR155"/>
    <mergeCell ref="AL153:AL154"/>
    <mergeCell ref="AM153:AM154"/>
    <mergeCell ref="L152:L154"/>
    <mergeCell ref="AO153:AO154"/>
    <mergeCell ref="AH153:AH154"/>
    <mergeCell ref="AI153:AI154"/>
    <mergeCell ref="AJ153:AJ154"/>
    <mergeCell ref="AK153:AK154"/>
    <mergeCell ref="X153:X154"/>
    <mergeCell ref="AC153:AC154"/>
    <mergeCell ref="AD153:AD154"/>
    <mergeCell ref="Z153:Z154"/>
    <mergeCell ref="AA153:AA154"/>
    <mergeCell ref="AB153:AB154"/>
    <mergeCell ref="M153:M154"/>
    <mergeCell ref="N153:N154"/>
    <mergeCell ref="O153:O154"/>
    <mergeCell ref="P153:P154"/>
    <mergeCell ref="Q153:Q154"/>
    <mergeCell ref="R153:R154"/>
    <mergeCell ref="AK151:AN151"/>
    <mergeCell ref="AC151:AF151"/>
    <mergeCell ref="AG151:AJ151"/>
    <mergeCell ref="AO151:AR151"/>
    <mergeCell ref="B150:B154"/>
    <mergeCell ref="C150:D154"/>
    <mergeCell ref="E150:G151"/>
    <mergeCell ref="H150:L150"/>
    <mergeCell ref="J152:J154"/>
    <mergeCell ref="M152:AR152"/>
    <mergeCell ref="B147:D147"/>
    <mergeCell ref="B148:D148"/>
    <mergeCell ref="M150:AR150"/>
    <mergeCell ref="H151:H154"/>
    <mergeCell ref="I151:L151"/>
    <mergeCell ref="E152:E154"/>
    <mergeCell ref="F152:F154"/>
    <mergeCell ref="G152:G154"/>
    <mergeCell ref="AO120:AR120"/>
    <mergeCell ref="B146:D146"/>
    <mergeCell ref="B144:D144"/>
    <mergeCell ref="AG144:AR144"/>
    <mergeCell ref="B145:D145"/>
    <mergeCell ref="AG143:AR143"/>
    <mergeCell ref="B143:D143"/>
    <mergeCell ref="B142:D142"/>
    <mergeCell ref="B141:D141"/>
    <mergeCell ref="T122:T123"/>
    <mergeCell ref="AG71:AJ71"/>
    <mergeCell ref="M97:AR97"/>
    <mergeCell ref="M98:M99"/>
    <mergeCell ref="N98:N99"/>
    <mergeCell ref="O98:O99"/>
    <mergeCell ref="P98:P99"/>
    <mergeCell ref="Q98:Q99"/>
    <mergeCell ref="AM98:AM99"/>
    <mergeCell ref="W98:W99"/>
    <mergeCell ref="X98:X99"/>
    <mergeCell ref="AC70:AF70"/>
    <mergeCell ref="U122:U123"/>
    <mergeCell ref="AN98:AN99"/>
    <mergeCell ref="AO98:AO99"/>
    <mergeCell ref="K69:K70"/>
    <mergeCell ref="AG89:AR89"/>
    <mergeCell ref="AO96:AR96"/>
    <mergeCell ref="AK96:AN96"/>
    <mergeCell ref="AG96:AJ96"/>
    <mergeCell ref="M53:AR53"/>
    <mergeCell ref="H29:L29"/>
    <mergeCell ref="AG47:AR47"/>
    <mergeCell ref="H53:L53"/>
    <mergeCell ref="AG43:AR43"/>
    <mergeCell ref="Q29:T29"/>
    <mergeCell ref="AO30:AR30"/>
    <mergeCell ref="AO29:AR29"/>
    <mergeCell ref="U31:X31"/>
    <mergeCell ref="AC66:AF66"/>
    <mergeCell ref="AA56:AA57"/>
    <mergeCell ref="G64:G65"/>
    <mergeCell ref="Q70:T70"/>
    <mergeCell ref="H54:H57"/>
    <mergeCell ref="I54:L54"/>
    <mergeCell ref="H64:H65"/>
    <mergeCell ref="I64:I65"/>
    <mergeCell ref="M54:P54"/>
    <mergeCell ref="Q54:T54"/>
    <mergeCell ref="F66:F68"/>
    <mergeCell ref="F69:F70"/>
    <mergeCell ref="E69:E70"/>
    <mergeCell ref="E66:E68"/>
    <mergeCell ref="G69:G70"/>
    <mergeCell ref="Q65:T65"/>
    <mergeCell ref="Q66:T66"/>
    <mergeCell ref="R67:R68"/>
    <mergeCell ref="H69:H70"/>
    <mergeCell ref="J69:J70"/>
    <mergeCell ref="E64:E65"/>
    <mergeCell ref="G66:G68"/>
    <mergeCell ref="L69:L70"/>
    <mergeCell ref="M70:P70"/>
    <mergeCell ref="K64:K65"/>
    <mergeCell ref="M67:M68"/>
    <mergeCell ref="I66:I68"/>
    <mergeCell ref="J66:J68"/>
    <mergeCell ref="K66:K68"/>
    <mergeCell ref="L66:L68"/>
    <mergeCell ref="AO56:AO57"/>
    <mergeCell ref="AQ56:AQ57"/>
    <mergeCell ref="AK54:AN54"/>
    <mergeCell ref="AR56:AR57"/>
    <mergeCell ref="AK56:AK57"/>
    <mergeCell ref="AP56:AP57"/>
    <mergeCell ref="AI15:AI16"/>
    <mergeCell ref="AJ15:AJ16"/>
    <mergeCell ref="AK73:AN73"/>
    <mergeCell ref="AO73:AR73"/>
    <mergeCell ref="AG86:AR86"/>
    <mergeCell ref="AG85:AR85"/>
    <mergeCell ref="AO54:AR54"/>
    <mergeCell ref="AL56:AL57"/>
    <mergeCell ref="AM56:AM57"/>
    <mergeCell ref="AN56:AN57"/>
    <mergeCell ref="B53:B57"/>
    <mergeCell ref="C53:D57"/>
    <mergeCell ref="AK72:AN72"/>
    <mergeCell ref="AO72:AR72"/>
    <mergeCell ref="AG3:AR3"/>
    <mergeCell ref="AG6:AR6"/>
    <mergeCell ref="AG10:AR10"/>
    <mergeCell ref="AG44:AR44"/>
    <mergeCell ref="AO15:AO16"/>
    <mergeCell ref="AH15:AH16"/>
    <mergeCell ref="E22:E23"/>
    <mergeCell ref="F22:F23"/>
    <mergeCell ref="AK15:AK16"/>
    <mergeCell ref="AP15:AP16"/>
    <mergeCell ref="B45:D45"/>
    <mergeCell ref="B46:D46"/>
    <mergeCell ref="B87:D87"/>
    <mergeCell ref="B66:D73"/>
    <mergeCell ref="K22:K23"/>
    <mergeCell ref="L22:L23"/>
    <mergeCell ref="B48:D48"/>
    <mergeCell ref="G22:G23"/>
    <mergeCell ref="H22:H23"/>
    <mergeCell ref="B24:D31"/>
    <mergeCell ref="E24:E26"/>
    <mergeCell ref="F24:F26"/>
    <mergeCell ref="B12:B16"/>
    <mergeCell ref="B10:D10"/>
    <mergeCell ref="B6:D6"/>
    <mergeCell ref="B8:D8"/>
    <mergeCell ref="C12:D16"/>
    <mergeCell ref="B3:D3"/>
    <mergeCell ref="B5:D5"/>
    <mergeCell ref="B4:D4"/>
    <mergeCell ref="B7:D7"/>
    <mergeCell ref="L14:L16"/>
    <mergeCell ref="X67:X68"/>
    <mergeCell ref="W67:W68"/>
    <mergeCell ref="T67:T68"/>
    <mergeCell ref="S67:S68"/>
    <mergeCell ref="U67:U68"/>
    <mergeCell ref="U54:X54"/>
    <mergeCell ref="T56:T57"/>
    <mergeCell ref="W56:W57"/>
    <mergeCell ref="M56:M57"/>
    <mergeCell ref="O15:O16"/>
    <mergeCell ref="P15:P16"/>
    <mergeCell ref="E12:G13"/>
    <mergeCell ref="H12:L12"/>
    <mergeCell ref="E14:E16"/>
    <mergeCell ref="F14:F16"/>
    <mergeCell ref="I14:I16"/>
    <mergeCell ref="J14:J16"/>
    <mergeCell ref="G14:G16"/>
    <mergeCell ref="K14:K16"/>
    <mergeCell ref="AM15:AM16"/>
    <mergeCell ref="AN15:AN16"/>
    <mergeCell ref="M12:AR12"/>
    <mergeCell ref="H13:H16"/>
    <mergeCell ref="I13:L13"/>
    <mergeCell ref="M13:P13"/>
    <mergeCell ref="Q13:T13"/>
    <mergeCell ref="M14:AR14"/>
    <mergeCell ref="M15:M16"/>
    <mergeCell ref="N15:N16"/>
    <mergeCell ref="AD15:AD16"/>
    <mergeCell ref="AE15:AE16"/>
    <mergeCell ref="T15:T16"/>
    <mergeCell ref="AO13:AR13"/>
    <mergeCell ref="U13:X13"/>
    <mergeCell ref="Y13:AB13"/>
    <mergeCell ref="AC13:AF13"/>
    <mergeCell ref="AQ15:AQ16"/>
    <mergeCell ref="AR15:AR16"/>
    <mergeCell ref="AL15:AL16"/>
    <mergeCell ref="V15:V16"/>
    <mergeCell ref="W15:W16"/>
    <mergeCell ref="X15:X16"/>
    <mergeCell ref="AC15:AC16"/>
    <mergeCell ref="AB15:AB16"/>
    <mergeCell ref="Y15:Y16"/>
    <mergeCell ref="R15:R16"/>
    <mergeCell ref="S15:S16"/>
    <mergeCell ref="C17:D17"/>
    <mergeCell ref="E17:F17"/>
    <mergeCell ref="I17:L17"/>
    <mergeCell ref="M17:AR17"/>
    <mergeCell ref="U15:U16"/>
    <mergeCell ref="Z15:Z16"/>
    <mergeCell ref="AA15:AA16"/>
    <mergeCell ref="AG15:AG16"/>
    <mergeCell ref="G24:G26"/>
    <mergeCell ref="T25:T26"/>
    <mergeCell ref="AH25:AH26"/>
    <mergeCell ref="P25:P26"/>
    <mergeCell ref="AB25:AB26"/>
    <mergeCell ref="Y25:Y26"/>
    <mergeCell ref="Z25:Z26"/>
    <mergeCell ref="I22:I23"/>
    <mergeCell ref="J22:J23"/>
    <mergeCell ref="AJ25:AJ26"/>
    <mergeCell ref="Q25:Q26"/>
    <mergeCell ref="R25:R26"/>
    <mergeCell ref="S25:S26"/>
    <mergeCell ref="AK25:AK26"/>
    <mergeCell ref="AL25:AL26"/>
    <mergeCell ref="AE25:AE26"/>
    <mergeCell ref="AF25:AF26"/>
    <mergeCell ref="AG25:AG26"/>
    <mergeCell ref="M25:M26"/>
    <mergeCell ref="N25:N26"/>
    <mergeCell ref="O25:O26"/>
    <mergeCell ref="K27:K28"/>
    <mergeCell ref="L27:L28"/>
    <mergeCell ref="M28:P28"/>
    <mergeCell ref="AO24:AR24"/>
    <mergeCell ref="U25:U26"/>
    <mergeCell ref="V25:V26"/>
    <mergeCell ref="W25:W26"/>
    <mergeCell ref="X25:X26"/>
    <mergeCell ref="AC25:AC26"/>
    <mergeCell ref="AD25:AD26"/>
    <mergeCell ref="E27:E28"/>
    <mergeCell ref="F27:F28"/>
    <mergeCell ref="H27:H28"/>
    <mergeCell ref="I27:I28"/>
    <mergeCell ref="G27:G28"/>
    <mergeCell ref="J27:J28"/>
    <mergeCell ref="M30:P30"/>
    <mergeCell ref="M29:P29"/>
    <mergeCell ref="Q30:T30"/>
    <mergeCell ref="Q28:T28"/>
    <mergeCell ref="U28:X28"/>
    <mergeCell ref="AC29:AF29"/>
    <mergeCell ref="AC28:AF28"/>
    <mergeCell ref="Y28:AB28"/>
    <mergeCell ref="U30:X30"/>
    <mergeCell ref="U29:X29"/>
    <mergeCell ref="B50:D50"/>
    <mergeCell ref="Q31:T31"/>
    <mergeCell ref="AG31:AJ31"/>
    <mergeCell ref="Y31:AB31"/>
    <mergeCell ref="B44:D44"/>
    <mergeCell ref="B47:D47"/>
    <mergeCell ref="H31:L31"/>
    <mergeCell ref="M31:P31"/>
    <mergeCell ref="E29:G31"/>
    <mergeCell ref="C58:D58"/>
    <mergeCell ref="E58:F58"/>
    <mergeCell ref="I58:L58"/>
    <mergeCell ref="M58:AR58"/>
    <mergeCell ref="B49:D49"/>
    <mergeCell ref="E55:E57"/>
    <mergeCell ref="E53:G54"/>
    <mergeCell ref="G55:G57"/>
    <mergeCell ref="F55:F57"/>
    <mergeCell ref="B51:D51"/>
    <mergeCell ref="F64:F65"/>
    <mergeCell ref="O56:O57"/>
    <mergeCell ref="AG56:AG57"/>
    <mergeCell ref="AG65:AJ65"/>
    <mergeCell ref="AC65:AF65"/>
    <mergeCell ref="L55:L57"/>
    <mergeCell ref="J64:J65"/>
    <mergeCell ref="J55:J57"/>
    <mergeCell ref="K55:K57"/>
    <mergeCell ref="AA67:AA68"/>
    <mergeCell ref="AB67:AB68"/>
    <mergeCell ref="Y67:Y68"/>
    <mergeCell ref="Z67:Z68"/>
    <mergeCell ref="N67:N68"/>
    <mergeCell ref="V67:V68"/>
    <mergeCell ref="Q67:Q68"/>
    <mergeCell ref="AR67:AR68"/>
    <mergeCell ref="AJ67:AJ68"/>
    <mergeCell ref="AQ67:AQ68"/>
    <mergeCell ref="AC67:AC68"/>
    <mergeCell ref="AD67:AD68"/>
    <mergeCell ref="AE67:AE68"/>
    <mergeCell ref="AK67:AK68"/>
    <mergeCell ref="AF67:AF68"/>
    <mergeCell ref="AG67:AG68"/>
    <mergeCell ref="AH67:AH68"/>
    <mergeCell ref="B86:D86"/>
    <mergeCell ref="B91:D91"/>
    <mergeCell ref="B88:D88"/>
    <mergeCell ref="B89:D89"/>
    <mergeCell ref="B90:D90"/>
    <mergeCell ref="U71:X71"/>
    <mergeCell ref="U72:X72"/>
    <mergeCell ref="E71:G73"/>
    <mergeCell ref="B95:B99"/>
    <mergeCell ref="C95:D99"/>
    <mergeCell ref="E97:E99"/>
    <mergeCell ref="F97:F99"/>
    <mergeCell ref="E95:G96"/>
    <mergeCell ref="G97:G99"/>
    <mergeCell ref="C100:D100"/>
    <mergeCell ref="E100:F100"/>
    <mergeCell ref="I100:L100"/>
    <mergeCell ref="M100:AR100"/>
    <mergeCell ref="AH98:AH99"/>
    <mergeCell ref="AE98:AE99"/>
    <mergeCell ref="AA98:AA99"/>
    <mergeCell ref="AB98:AB99"/>
    <mergeCell ref="AC98:AC99"/>
    <mergeCell ref="AG98:AG99"/>
    <mergeCell ref="AK121:AN121"/>
    <mergeCell ref="I119:I120"/>
    <mergeCell ref="J119:J120"/>
    <mergeCell ref="K119:K120"/>
    <mergeCell ref="G119:G120"/>
    <mergeCell ref="E119:E120"/>
    <mergeCell ref="F119:F120"/>
    <mergeCell ref="M120:P120"/>
    <mergeCell ref="W122:W123"/>
    <mergeCell ref="AG120:AJ120"/>
    <mergeCell ref="AK120:AN120"/>
    <mergeCell ref="U120:X120"/>
    <mergeCell ref="AH122:AH123"/>
    <mergeCell ref="AI122:AI123"/>
    <mergeCell ref="AG122:AG123"/>
    <mergeCell ref="X122:X123"/>
    <mergeCell ref="AC122:AC123"/>
    <mergeCell ref="Y120:AB120"/>
    <mergeCell ref="S122:S123"/>
    <mergeCell ref="AO121:AR121"/>
    <mergeCell ref="M122:M123"/>
    <mergeCell ref="N122:N123"/>
    <mergeCell ref="O122:O123"/>
    <mergeCell ref="P122:P123"/>
    <mergeCell ref="Q122:Q123"/>
    <mergeCell ref="R122:R123"/>
    <mergeCell ref="AQ122:AQ123"/>
    <mergeCell ref="V122:V123"/>
    <mergeCell ref="AC126:AF126"/>
    <mergeCell ref="AO127:AR127"/>
    <mergeCell ref="H128:L128"/>
    <mergeCell ref="AR122:AR123"/>
    <mergeCell ref="M125:P125"/>
    <mergeCell ref="Q125:T125"/>
    <mergeCell ref="U125:X125"/>
    <mergeCell ref="AC125:AF125"/>
    <mergeCell ref="AG125:AJ125"/>
    <mergeCell ref="Q128:T128"/>
    <mergeCell ref="Y126:AB126"/>
    <mergeCell ref="AK126:AN126"/>
    <mergeCell ref="AO126:AR126"/>
    <mergeCell ref="AC127:AF127"/>
    <mergeCell ref="Q126:T126"/>
    <mergeCell ref="U126:X126"/>
    <mergeCell ref="AG127:AJ127"/>
    <mergeCell ref="AK127:AN127"/>
    <mergeCell ref="AG126:AJ126"/>
    <mergeCell ref="Y127:AB127"/>
    <mergeCell ref="Q127:T127"/>
    <mergeCell ref="U127:X127"/>
    <mergeCell ref="M126:P126"/>
    <mergeCell ref="H126:L126"/>
    <mergeCell ref="I124:I125"/>
    <mergeCell ref="J124:J125"/>
    <mergeCell ref="H127:L127"/>
    <mergeCell ref="B121:D128"/>
    <mergeCell ref="E121:E123"/>
    <mergeCell ref="E126:G128"/>
    <mergeCell ref="G121:G123"/>
    <mergeCell ref="E124:E125"/>
    <mergeCell ref="F124:F125"/>
    <mergeCell ref="F121:F123"/>
    <mergeCell ref="G124:G125"/>
    <mergeCell ref="AP98:AP99"/>
    <mergeCell ref="AQ98:AQ99"/>
    <mergeCell ref="AR98:AR99"/>
    <mergeCell ref="Q72:T72"/>
    <mergeCell ref="AJ98:AJ99"/>
    <mergeCell ref="AK98:AK99"/>
    <mergeCell ref="AD98:AD99"/>
    <mergeCell ref="U98:U99"/>
    <mergeCell ref="AI98:AI99"/>
    <mergeCell ref="V98:V99"/>
    <mergeCell ref="M65:P65"/>
    <mergeCell ref="Z98:Z99"/>
    <mergeCell ref="R98:R99"/>
    <mergeCell ref="S98:S99"/>
    <mergeCell ref="T98:T99"/>
    <mergeCell ref="Y98:Y99"/>
    <mergeCell ref="M66:P66"/>
    <mergeCell ref="U66:X66"/>
    <mergeCell ref="U70:X70"/>
    <mergeCell ref="AF98:AF99"/>
    <mergeCell ref="Y96:AB96"/>
    <mergeCell ref="AC96:AF96"/>
    <mergeCell ref="AC121:AF121"/>
    <mergeCell ref="Y122:Y123"/>
    <mergeCell ref="AD122:AD123"/>
    <mergeCell ref="AE122:AE123"/>
    <mergeCell ref="Z122:Z123"/>
    <mergeCell ref="AC120:AF120"/>
    <mergeCell ref="L64:L65"/>
    <mergeCell ref="L124:L125"/>
    <mergeCell ref="H95:L95"/>
    <mergeCell ref="I121:I123"/>
    <mergeCell ref="J121:J123"/>
    <mergeCell ref="K121:K123"/>
    <mergeCell ref="I97:I99"/>
    <mergeCell ref="H124:H125"/>
    <mergeCell ref="H66:H68"/>
    <mergeCell ref="AO125:AR125"/>
    <mergeCell ref="AK125:AN125"/>
    <mergeCell ref="AN122:AN123"/>
    <mergeCell ref="AJ122:AJ123"/>
    <mergeCell ref="AL122:AL123"/>
    <mergeCell ref="AM122:AM123"/>
    <mergeCell ref="AL98:AL99"/>
    <mergeCell ref="AO122:AO123"/>
    <mergeCell ref="AP122:AP123"/>
    <mergeCell ref="AK70:AN70"/>
    <mergeCell ref="AK122:AK123"/>
    <mergeCell ref="M95:AR95"/>
    <mergeCell ref="Y73:AB73"/>
    <mergeCell ref="Y72:AB72"/>
    <mergeCell ref="Y71:AB71"/>
    <mergeCell ref="M96:P96"/>
    <mergeCell ref="AG5:AR5"/>
    <mergeCell ref="AG30:AJ30"/>
    <mergeCell ref="AK30:AN30"/>
    <mergeCell ref="AK13:AN13"/>
    <mergeCell ref="AG13:AJ13"/>
    <mergeCell ref="AI25:AI26"/>
    <mergeCell ref="AK28:AN28"/>
    <mergeCell ref="AG29:AJ29"/>
    <mergeCell ref="AK29:AN29"/>
    <mergeCell ref="AG28:AJ28"/>
    <mergeCell ref="AQ25:AQ26"/>
    <mergeCell ref="AR25:AR26"/>
    <mergeCell ref="AM25:AM26"/>
    <mergeCell ref="AO25:AO26"/>
    <mergeCell ref="AP25:AP26"/>
    <mergeCell ref="AN25:AN26"/>
    <mergeCell ref="AO31:AR31"/>
    <mergeCell ref="AK31:AN31"/>
    <mergeCell ref="AO28:AR28"/>
    <mergeCell ref="AO66:AR66"/>
    <mergeCell ref="AL67:AL68"/>
    <mergeCell ref="AM67:AM68"/>
    <mergeCell ref="AN67:AN68"/>
    <mergeCell ref="AP67:AP68"/>
    <mergeCell ref="AK66:AN66"/>
    <mergeCell ref="AO67:AO68"/>
    <mergeCell ref="Q56:Q57"/>
    <mergeCell ref="V56:V57"/>
    <mergeCell ref="R56:R57"/>
    <mergeCell ref="X56:X57"/>
    <mergeCell ref="AC56:AC57"/>
    <mergeCell ref="M72:P72"/>
    <mergeCell ref="M71:P71"/>
    <mergeCell ref="AC72:AF72"/>
    <mergeCell ref="O67:O68"/>
    <mergeCell ref="P67:P68"/>
    <mergeCell ref="AO71:AR71"/>
    <mergeCell ref="AO70:AR70"/>
    <mergeCell ref="AC71:AF71"/>
    <mergeCell ref="AG70:AJ70"/>
    <mergeCell ref="AK71:AN71"/>
    <mergeCell ref="M55:AR55"/>
    <mergeCell ref="U56:U57"/>
    <mergeCell ref="S56:S57"/>
    <mergeCell ref="P56:P57"/>
    <mergeCell ref="N56:N57"/>
    <mergeCell ref="AG121:AJ121"/>
    <mergeCell ref="Y70:AB70"/>
    <mergeCell ref="AG73:AJ73"/>
    <mergeCell ref="U96:X96"/>
    <mergeCell ref="E86:AF87"/>
    <mergeCell ref="Q96:T96"/>
    <mergeCell ref="M73:P73"/>
    <mergeCell ref="Q73:T73"/>
    <mergeCell ref="U73:X73"/>
    <mergeCell ref="AC73:AF73"/>
    <mergeCell ref="AF122:AF123"/>
    <mergeCell ref="Y128:AB128"/>
    <mergeCell ref="M121:P121"/>
    <mergeCell ref="Q121:T121"/>
    <mergeCell ref="U121:X121"/>
    <mergeCell ref="Y121:AB121"/>
    <mergeCell ref="M127:P127"/>
    <mergeCell ref="Y125:AB125"/>
    <mergeCell ref="U128:X128"/>
    <mergeCell ref="AC128:AF128"/>
    <mergeCell ref="AG146:AR146"/>
    <mergeCell ref="AK128:AN128"/>
    <mergeCell ref="AG128:AJ128"/>
    <mergeCell ref="AG141:AR141"/>
    <mergeCell ref="AG140:AR140"/>
    <mergeCell ref="AO128:AR128"/>
    <mergeCell ref="AG167:AJ167"/>
    <mergeCell ref="AK167:AN167"/>
    <mergeCell ref="AK166:AN166"/>
    <mergeCell ref="AE153:AE154"/>
    <mergeCell ref="AF153:AF154"/>
    <mergeCell ref="AG153:AG154"/>
    <mergeCell ref="AN153:AN154"/>
    <mergeCell ref="AF168:AF169"/>
    <mergeCell ref="S153:S154"/>
    <mergeCell ref="T153:T154"/>
    <mergeCell ref="U153:U154"/>
    <mergeCell ref="V153:V154"/>
    <mergeCell ref="U151:X151"/>
    <mergeCell ref="Y151:AB151"/>
    <mergeCell ref="Y166:AB166"/>
    <mergeCell ref="Y153:Y154"/>
    <mergeCell ref="W153:W154"/>
    <mergeCell ref="M168:M169"/>
    <mergeCell ref="N168:N169"/>
    <mergeCell ref="Q168:Q169"/>
    <mergeCell ref="R168:R169"/>
    <mergeCell ref="AD168:AD169"/>
    <mergeCell ref="AE168:AE169"/>
    <mergeCell ref="AC30:AF30"/>
    <mergeCell ref="Y30:AB30"/>
    <mergeCell ref="AA25:AA26"/>
    <mergeCell ref="Y29:AB29"/>
    <mergeCell ref="AC31:AF31"/>
    <mergeCell ref="U167:X167"/>
    <mergeCell ref="Y167:AB167"/>
    <mergeCell ref="AC167:AF167"/>
    <mergeCell ref="AA122:AA123"/>
    <mergeCell ref="AB122:AB123"/>
    <mergeCell ref="B187:D187"/>
    <mergeCell ref="E187:AF188"/>
    <mergeCell ref="AG187:AR187"/>
    <mergeCell ref="B188:D188"/>
    <mergeCell ref="E3:AF4"/>
    <mergeCell ref="E44:AF45"/>
    <mergeCell ref="AC54:AF54"/>
    <mergeCell ref="Y54:AB54"/>
    <mergeCell ref="AF15:AF16"/>
    <mergeCell ref="Y171:AB171"/>
    <mergeCell ref="O168:O169"/>
    <mergeCell ref="P168:P169"/>
    <mergeCell ref="M151:P151"/>
    <mergeCell ref="Y168:Y169"/>
    <mergeCell ref="Z168:Z169"/>
    <mergeCell ref="AA168:AA169"/>
    <mergeCell ref="AB168:AB169"/>
    <mergeCell ref="M167:P167"/>
    <mergeCell ref="Q167:T167"/>
    <mergeCell ref="AG192:AR192"/>
    <mergeCell ref="B189:D189"/>
    <mergeCell ref="AG189:AR189"/>
    <mergeCell ref="B190:D190"/>
    <mergeCell ref="AG190:AR190"/>
    <mergeCell ref="B191:D191"/>
    <mergeCell ref="B192:D192"/>
    <mergeCell ref="AC197:AF197"/>
    <mergeCell ref="B193:D193"/>
    <mergeCell ref="B194:D194"/>
    <mergeCell ref="B196:B200"/>
    <mergeCell ref="C196:D200"/>
    <mergeCell ref="E196:G197"/>
    <mergeCell ref="H196:L196"/>
    <mergeCell ref="L198:L200"/>
    <mergeCell ref="M198:AR198"/>
    <mergeCell ref="M199:M200"/>
    <mergeCell ref="M196:AR196"/>
    <mergeCell ref="H197:H200"/>
    <mergeCell ref="I197:L197"/>
    <mergeCell ref="M197:P197"/>
    <mergeCell ref="Q197:T197"/>
    <mergeCell ref="U197:X197"/>
    <mergeCell ref="Y197:AB197"/>
    <mergeCell ref="Q199:Q200"/>
    <mergeCell ref="AG197:AJ197"/>
    <mergeCell ref="AK197:AN197"/>
    <mergeCell ref="AO197:AR197"/>
    <mergeCell ref="E198:E200"/>
    <mergeCell ref="F198:F200"/>
    <mergeCell ref="G198:G200"/>
    <mergeCell ref="I198:I200"/>
    <mergeCell ref="J198:J200"/>
    <mergeCell ref="K198:K200"/>
    <mergeCell ref="AG199:AG200"/>
    <mergeCell ref="R199:R200"/>
    <mergeCell ref="S199:S200"/>
    <mergeCell ref="AB199:AB200"/>
    <mergeCell ref="AC199:AC200"/>
    <mergeCell ref="T199:T200"/>
    <mergeCell ref="U199:U200"/>
    <mergeCell ref="N199:N200"/>
    <mergeCell ref="O199:O200"/>
    <mergeCell ref="P199:P200"/>
    <mergeCell ref="C201:D201"/>
    <mergeCell ref="E201:F201"/>
    <mergeCell ref="I201:L201"/>
    <mergeCell ref="M201:AR201"/>
    <mergeCell ref="V199:V200"/>
    <mergeCell ref="W199:W200"/>
    <mergeCell ref="X199:X200"/>
    <mergeCell ref="Y199:Y200"/>
    <mergeCell ref="Z199:Z200"/>
    <mergeCell ref="AA199:AA200"/>
    <mergeCell ref="AR199:AR200"/>
    <mergeCell ref="AL199:AL200"/>
    <mergeCell ref="AM199:AM200"/>
    <mergeCell ref="AN199:AN200"/>
    <mergeCell ref="AO199:AO200"/>
    <mergeCell ref="AH199:AH200"/>
    <mergeCell ref="AP199:AP200"/>
    <mergeCell ref="AQ199:AQ200"/>
    <mergeCell ref="AI199:AI200"/>
    <mergeCell ref="AJ199:AJ200"/>
    <mergeCell ref="AK199:AK200"/>
    <mergeCell ref="AD199:AD200"/>
    <mergeCell ref="AE199:AE200"/>
    <mergeCell ref="AF199:AF200"/>
    <mergeCell ref="H213:H215"/>
    <mergeCell ref="U212:X212"/>
    <mergeCell ref="B213:D220"/>
    <mergeCell ref="E213:E215"/>
    <mergeCell ref="F213:F215"/>
    <mergeCell ref="E216:E217"/>
    <mergeCell ref="H216:H217"/>
    <mergeCell ref="I216:I217"/>
    <mergeCell ref="E211:E212"/>
    <mergeCell ref="AC212:AF212"/>
    <mergeCell ref="AG212:AJ212"/>
    <mergeCell ref="AK212:AN212"/>
    <mergeCell ref="Y212:AB212"/>
    <mergeCell ref="H211:H212"/>
    <mergeCell ref="I211:I212"/>
    <mergeCell ref="J211:J212"/>
    <mergeCell ref="K211:K212"/>
    <mergeCell ref="F211:F212"/>
    <mergeCell ref="AO212:AR212"/>
    <mergeCell ref="L211:L212"/>
    <mergeCell ref="G211:G212"/>
    <mergeCell ref="I213:I215"/>
    <mergeCell ref="J213:J215"/>
    <mergeCell ref="K213:K215"/>
    <mergeCell ref="G213:G215"/>
    <mergeCell ref="Y213:AB213"/>
    <mergeCell ref="AC213:AF213"/>
    <mergeCell ref="AG213:AJ213"/>
    <mergeCell ref="AK213:AN213"/>
    <mergeCell ref="L213:L215"/>
    <mergeCell ref="M213:P213"/>
    <mergeCell ref="Q213:T213"/>
    <mergeCell ref="U213:X213"/>
    <mergeCell ref="V214:V215"/>
    <mergeCell ref="W214:W215"/>
    <mergeCell ref="AC214:AC215"/>
    <mergeCell ref="AD214:AD215"/>
    <mergeCell ref="AE214:AE215"/>
    <mergeCell ref="AO213:AR213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AR214:AR215"/>
    <mergeCell ref="AK214:AK215"/>
    <mergeCell ref="AL214:AL215"/>
    <mergeCell ref="AM214:AM215"/>
    <mergeCell ref="AN214:AN215"/>
    <mergeCell ref="AO214:AO215"/>
    <mergeCell ref="AP214:AP215"/>
    <mergeCell ref="M220:P220"/>
    <mergeCell ref="Q220:T220"/>
    <mergeCell ref="AG214:AG215"/>
    <mergeCell ref="AH214:AH215"/>
    <mergeCell ref="AF214:AF215"/>
    <mergeCell ref="Y214:Y215"/>
    <mergeCell ref="Z214:Z215"/>
    <mergeCell ref="AA214:AA215"/>
    <mergeCell ref="AB214:AB215"/>
    <mergeCell ref="X214:X215"/>
    <mergeCell ref="J216:J217"/>
    <mergeCell ref="K216:K217"/>
    <mergeCell ref="F216:F217"/>
    <mergeCell ref="G216:G217"/>
    <mergeCell ref="E218:G220"/>
    <mergeCell ref="H218:L218"/>
    <mergeCell ref="H220:L220"/>
    <mergeCell ref="Y218:AB218"/>
    <mergeCell ref="Y219:AB219"/>
    <mergeCell ref="L216:L217"/>
    <mergeCell ref="M217:P217"/>
    <mergeCell ref="Q217:T217"/>
    <mergeCell ref="U217:X217"/>
    <mergeCell ref="U218:X218"/>
    <mergeCell ref="M218:P218"/>
    <mergeCell ref="Q218:T218"/>
    <mergeCell ref="AG218:AJ218"/>
    <mergeCell ref="U220:X220"/>
    <mergeCell ref="Y217:AB217"/>
    <mergeCell ref="AO218:AR218"/>
    <mergeCell ref="AO219:AR219"/>
    <mergeCell ref="AK217:AN217"/>
    <mergeCell ref="AC217:AF217"/>
    <mergeCell ref="AG217:AJ217"/>
    <mergeCell ref="AO217:AR217"/>
    <mergeCell ref="AC218:AF218"/>
    <mergeCell ref="C19:D19"/>
    <mergeCell ref="AG232:AR232"/>
    <mergeCell ref="Y220:AB220"/>
    <mergeCell ref="AC220:AF220"/>
    <mergeCell ref="AG220:AJ220"/>
    <mergeCell ref="M219:P219"/>
    <mergeCell ref="Q219:T219"/>
    <mergeCell ref="U219:X219"/>
    <mergeCell ref="AK24:AN24"/>
    <mergeCell ref="AC219:AF219"/>
    <mergeCell ref="B93:D93"/>
    <mergeCell ref="AG54:AJ54"/>
    <mergeCell ref="Y56:Y57"/>
    <mergeCell ref="Z56:Z57"/>
    <mergeCell ref="Q71:T71"/>
    <mergeCell ref="AI67:AI68"/>
    <mergeCell ref="AG72:AJ72"/>
    <mergeCell ref="B92:D92"/>
    <mergeCell ref="Y66:AB66"/>
    <mergeCell ref="AG66:AJ66"/>
    <mergeCell ref="AG46:AR46"/>
    <mergeCell ref="AG88:AR88"/>
    <mergeCell ref="B9:D9"/>
    <mergeCell ref="AG24:AJ24"/>
    <mergeCell ref="M24:P24"/>
    <mergeCell ref="Q24:T24"/>
    <mergeCell ref="U24:X24"/>
    <mergeCell ref="AC24:AF24"/>
    <mergeCell ref="Y24:AB24"/>
    <mergeCell ref="Q15:Q16"/>
    <mergeCell ref="AH56:AH57"/>
    <mergeCell ref="AF56:AF57"/>
    <mergeCell ref="AE56:AE57"/>
    <mergeCell ref="AB56:AB57"/>
    <mergeCell ref="AI56:AI57"/>
    <mergeCell ref="AD56:AD57"/>
    <mergeCell ref="AJ56:AJ57"/>
    <mergeCell ref="AI214:AI215"/>
    <mergeCell ref="AJ214:AJ215"/>
    <mergeCell ref="AQ214:AQ215"/>
    <mergeCell ref="AO220:AR220"/>
    <mergeCell ref="AK220:AN220"/>
    <mergeCell ref="AK219:AN219"/>
    <mergeCell ref="AK218:AN218"/>
    <mergeCell ref="H219:L219"/>
    <mergeCell ref="AG219:AJ219"/>
  </mergeCells>
  <printOptions horizontalCentered="1"/>
  <pageMargins left="0.2" right="0.19" top="0.5905511811023623" bottom="0.3937007874015748" header="0" footer="0"/>
  <pageSetup horizontalDpi="600" verticalDpi="600" orientation="landscape" paperSize="9" scale="53" r:id="rId4"/>
  <rowBreaks count="4" manualBreakCount="4">
    <brk id="43" min="1" max="43" man="1"/>
    <brk id="85" min="1" max="43" man="1"/>
    <brk id="140" min="1" max="43" man="1"/>
    <brk id="186" min="1" max="4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4.875" style="0" customWidth="1"/>
    <col min="2" max="2" width="48.50390625" style="0" customWidth="1"/>
    <col min="3" max="6" width="9.125" style="8" customWidth="1"/>
    <col min="7" max="7" width="14.625" style="254" customWidth="1"/>
    <col min="8" max="8" width="9.125" style="243" customWidth="1"/>
  </cols>
  <sheetData>
    <row r="1" spans="1:7" ht="16.5">
      <c r="A1" s="29"/>
      <c r="B1" s="238" t="s">
        <v>68</v>
      </c>
      <c r="C1" s="239" t="s">
        <v>134</v>
      </c>
      <c r="D1" s="240"/>
      <c r="E1" s="241"/>
      <c r="F1" s="241"/>
      <c r="G1" s="242"/>
    </row>
    <row r="2" spans="1:7" ht="16.5">
      <c r="A2" s="29"/>
      <c r="B2" s="238" t="s">
        <v>69</v>
      </c>
      <c r="C2" s="244" t="s">
        <v>142</v>
      </c>
      <c r="D2" s="240"/>
      <c r="E2" s="241"/>
      <c r="F2" s="241"/>
      <c r="G2" s="242"/>
    </row>
    <row r="3" spans="1:8" s="27" customFormat="1" ht="27" customHeight="1">
      <c r="A3" s="40"/>
      <c r="B3" s="245" t="s">
        <v>70</v>
      </c>
      <c r="C3" s="570" t="s">
        <v>143</v>
      </c>
      <c r="D3" s="570"/>
      <c r="E3" s="570"/>
      <c r="F3" s="570"/>
      <c r="G3" s="570"/>
      <c r="H3" s="246"/>
    </row>
    <row r="4" spans="1:7" ht="15.75">
      <c r="A4" s="29"/>
      <c r="B4" s="238"/>
      <c r="C4" s="247" t="s">
        <v>144</v>
      </c>
      <c r="D4" s="248"/>
      <c r="E4" s="249"/>
      <c r="F4" s="249"/>
      <c r="G4" s="250"/>
    </row>
    <row r="5" spans="1:7" ht="16.5">
      <c r="A5" s="29"/>
      <c r="B5" s="238" t="s">
        <v>91</v>
      </c>
      <c r="C5" s="28" t="s">
        <v>206</v>
      </c>
      <c r="D5" s="240"/>
      <c r="E5" s="241"/>
      <c r="F5" s="241"/>
      <c r="G5" s="242"/>
    </row>
    <row r="6" spans="1:7" ht="16.5">
      <c r="A6" s="29"/>
      <c r="B6" s="238" t="s">
        <v>98</v>
      </c>
      <c r="C6" s="239" t="s">
        <v>188</v>
      </c>
      <c r="D6" s="240"/>
      <c r="E6" s="241"/>
      <c r="F6" s="241"/>
      <c r="G6" s="242"/>
    </row>
    <row r="7" spans="1:7" ht="16.5">
      <c r="A7" s="29"/>
      <c r="B7" s="238" t="s">
        <v>189</v>
      </c>
      <c r="C7" s="14" t="s">
        <v>12</v>
      </c>
      <c r="D7" s="240"/>
      <c r="E7" s="241"/>
      <c r="F7" s="241"/>
      <c r="G7" s="242"/>
    </row>
    <row r="8" spans="1:7" ht="16.5">
      <c r="A8" s="29"/>
      <c r="B8" s="238" t="s">
        <v>99</v>
      </c>
      <c r="C8" s="239" t="s">
        <v>190</v>
      </c>
      <c r="D8" s="241"/>
      <c r="E8" s="241"/>
      <c r="F8" s="241"/>
      <c r="G8" s="242"/>
    </row>
    <row r="9" spans="1:7" ht="15.75">
      <c r="A9" s="29"/>
      <c r="B9" s="29"/>
      <c r="C9" s="251"/>
      <c r="D9" s="251"/>
      <c r="E9" s="251"/>
      <c r="F9" s="251"/>
      <c r="G9" s="252"/>
    </row>
    <row r="10" ht="14.25">
      <c r="B10" s="253"/>
    </row>
    <row r="11" spans="1:8" ht="15.75">
      <c r="A11" s="255" t="s">
        <v>191</v>
      </c>
      <c r="B11" s="255" t="s">
        <v>192</v>
      </c>
      <c r="C11" s="256" t="s">
        <v>193</v>
      </c>
      <c r="D11" s="256" t="s">
        <v>194</v>
      </c>
      <c r="E11" s="256" t="s">
        <v>195</v>
      </c>
      <c r="F11" s="256" t="s">
        <v>196</v>
      </c>
      <c r="G11" s="256" t="s">
        <v>197</v>
      </c>
      <c r="H11" s="257" t="s">
        <v>198</v>
      </c>
    </row>
    <row r="12" spans="1:8" ht="15.75">
      <c r="A12" s="258" t="s">
        <v>20</v>
      </c>
      <c r="B12" s="260" t="s">
        <v>122</v>
      </c>
      <c r="C12" s="262">
        <v>30</v>
      </c>
      <c r="D12" s="169">
        <v>30</v>
      </c>
      <c r="E12" s="169"/>
      <c r="F12" s="169"/>
      <c r="G12" s="256">
        <v>8</v>
      </c>
      <c r="H12" s="257"/>
    </row>
    <row r="13" spans="1:8" ht="15.75">
      <c r="A13" s="258" t="s">
        <v>21</v>
      </c>
      <c r="B13" s="260" t="s">
        <v>138</v>
      </c>
      <c r="C13" s="169">
        <v>15</v>
      </c>
      <c r="D13" s="169"/>
      <c r="E13" s="169"/>
      <c r="F13" s="169">
        <v>30</v>
      </c>
      <c r="G13" s="256">
        <v>5</v>
      </c>
      <c r="H13" s="257"/>
    </row>
    <row r="14" spans="1:8" ht="15.75">
      <c r="A14" s="258" t="s">
        <v>22</v>
      </c>
      <c r="B14" s="274" t="s">
        <v>137</v>
      </c>
      <c r="C14" s="275">
        <v>15</v>
      </c>
      <c r="D14" s="199">
        <v>15</v>
      </c>
      <c r="E14" s="199"/>
      <c r="F14" s="199"/>
      <c r="G14" s="256">
        <v>8</v>
      </c>
      <c r="H14" s="257"/>
    </row>
    <row r="15" spans="1:8" ht="15.75">
      <c r="A15" s="258" t="s">
        <v>23</v>
      </c>
      <c r="B15" s="274" t="s">
        <v>150</v>
      </c>
      <c r="C15" s="199">
        <v>15</v>
      </c>
      <c r="D15" s="199">
        <v>30</v>
      </c>
      <c r="E15" s="199"/>
      <c r="F15" s="266"/>
      <c r="G15" s="256">
        <v>5</v>
      </c>
      <c r="H15" s="257"/>
    </row>
    <row r="16" spans="1:8" ht="15.75">
      <c r="A16" s="255"/>
      <c r="B16" s="263" t="s">
        <v>199</v>
      </c>
      <c r="C16" s="256">
        <f>SUM(C12:C15)</f>
        <v>75</v>
      </c>
      <c r="D16" s="256">
        <f>SUM(D12:D15)</f>
        <v>75</v>
      </c>
      <c r="E16" s="256">
        <f>SUM(E12:E15)</f>
        <v>0</v>
      </c>
      <c r="F16" s="256">
        <f>SUM(F12:F15)</f>
        <v>30</v>
      </c>
      <c r="G16" s="256">
        <f>SUM(G12:G15)</f>
        <v>26</v>
      </c>
      <c r="H16" s="280"/>
    </row>
    <row r="17" spans="1:8" ht="15.75">
      <c r="A17" s="255"/>
      <c r="B17" s="255"/>
      <c r="C17" s="571">
        <f>SUM(C16:F16)</f>
        <v>180</v>
      </c>
      <c r="D17" s="571"/>
      <c r="E17" s="571"/>
      <c r="F17" s="571"/>
      <c r="G17" s="256"/>
      <c r="H17" s="257"/>
    </row>
    <row r="18" spans="1:8" ht="15.75">
      <c r="A18" s="255" t="s">
        <v>191</v>
      </c>
      <c r="B18" s="264" t="s">
        <v>200</v>
      </c>
      <c r="C18" s="256" t="s">
        <v>193</v>
      </c>
      <c r="D18" s="256" t="s">
        <v>194</v>
      </c>
      <c r="E18" s="256" t="s">
        <v>195</v>
      </c>
      <c r="F18" s="256" t="s">
        <v>196</v>
      </c>
      <c r="G18" s="256" t="s">
        <v>197</v>
      </c>
      <c r="H18" s="257"/>
    </row>
    <row r="19" spans="1:8" ht="15.75">
      <c r="A19" s="258" t="s">
        <v>20</v>
      </c>
      <c r="B19" s="260" t="s">
        <v>122</v>
      </c>
      <c r="C19" s="262">
        <v>30</v>
      </c>
      <c r="D19" s="169">
        <v>30</v>
      </c>
      <c r="E19" s="169"/>
      <c r="F19" s="169"/>
      <c r="G19" s="256">
        <v>8</v>
      </c>
      <c r="H19" s="257"/>
    </row>
    <row r="20" spans="1:8" ht="15.75">
      <c r="A20" s="258" t="s">
        <v>21</v>
      </c>
      <c r="B20" s="260" t="s">
        <v>123</v>
      </c>
      <c r="C20" s="262">
        <v>15</v>
      </c>
      <c r="D20" s="169">
        <v>15</v>
      </c>
      <c r="E20" s="169"/>
      <c r="F20" s="169"/>
      <c r="G20" s="256">
        <v>6</v>
      </c>
      <c r="H20" s="257"/>
    </row>
    <row r="21" spans="1:8" ht="15.75">
      <c r="A21" s="258" t="s">
        <v>22</v>
      </c>
      <c r="B21" s="274" t="s">
        <v>146</v>
      </c>
      <c r="C21" s="276">
        <v>30</v>
      </c>
      <c r="D21" s="199"/>
      <c r="E21" s="199">
        <v>30</v>
      </c>
      <c r="F21" s="261"/>
      <c r="G21" s="256">
        <v>4</v>
      </c>
      <c r="H21" s="257"/>
    </row>
    <row r="22" spans="1:8" ht="15.75">
      <c r="A22" s="258" t="s">
        <v>23</v>
      </c>
      <c r="B22" s="274" t="s">
        <v>137</v>
      </c>
      <c r="C22" s="267">
        <v>15</v>
      </c>
      <c r="D22" s="199">
        <v>15</v>
      </c>
      <c r="E22" s="199"/>
      <c r="F22" s="199"/>
      <c r="G22" s="256">
        <v>5</v>
      </c>
      <c r="H22" s="257"/>
    </row>
    <row r="23" spans="1:8" ht="15.75">
      <c r="A23" s="258" t="s">
        <v>24</v>
      </c>
      <c r="B23" s="274" t="s">
        <v>155</v>
      </c>
      <c r="C23" s="199">
        <v>15</v>
      </c>
      <c r="D23" s="199"/>
      <c r="E23" s="199">
        <v>15</v>
      </c>
      <c r="F23" s="266"/>
      <c r="G23" s="256">
        <v>4</v>
      </c>
      <c r="H23" s="257"/>
    </row>
    <row r="24" spans="1:8" ht="15.75">
      <c r="A24" s="255"/>
      <c r="B24" s="263" t="s">
        <v>199</v>
      </c>
      <c r="C24" s="256">
        <f>SUM(C19:C23)</f>
        <v>105</v>
      </c>
      <c r="D24" s="256">
        <f>SUM(D19:D23)</f>
        <v>60</v>
      </c>
      <c r="E24" s="256">
        <f>SUM(E19:E23)</f>
        <v>45</v>
      </c>
      <c r="F24" s="256">
        <f>SUM(F19:F23)</f>
        <v>0</v>
      </c>
      <c r="G24" s="256">
        <f>SUM(G19:G23)</f>
        <v>27</v>
      </c>
      <c r="H24" s="257"/>
    </row>
    <row r="25" spans="1:8" ht="15.75">
      <c r="A25" s="255"/>
      <c r="B25" s="255"/>
      <c r="C25" s="571">
        <f>SUM(C24:F24)</f>
        <v>210</v>
      </c>
      <c r="D25" s="571"/>
      <c r="E25" s="571"/>
      <c r="F25" s="571"/>
      <c r="G25" s="256"/>
      <c r="H25" s="257"/>
    </row>
    <row r="26" spans="1:8" ht="15.75">
      <c r="A26" s="255" t="s">
        <v>191</v>
      </c>
      <c r="B26" s="255" t="s">
        <v>201</v>
      </c>
      <c r="C26" s="256" t="s">
        <v>193</v>
      </c>
      <c r="D26" s="256" t="s">
        <v>194</v>
      </c>
      <c r="E26" s="256" t="s">
        <v>195</v>
      </c>
      <c r="F26" s="256" t="s">
        <v>196</v>
      </c>
      <c r="G26" s="256" t="s">
        <v>197</v>
      </c>
      <c r="H26" s="257"/>
    </row>
    <row r="27" spans="1:8" ht="18">
      <c r="A27" s="258" t="s">
        <v>20</v>
      </c>
      <c r="B27" s="265" t="s">
        <v>178</v>
      </c>
      <c r="C27" s="184"/>
      <c r="D27" s="184"/>
      <c r="E27" s="169">
        <v>30</v>
      </c>
      <c r="F27" s="184"/>
      <c r="G27" s="256">
        <v>2</v>
      </c>
      <c r="H27" s="257"/>
    </row>
    <row r="28" spans="1:8" ht="15.75">
      <c r="A28" s="258" t="s">
        <v>21</v>
      </c>
      <c r="B28" s="259" t="s">
        <v>124</v>
      </c>
      <c r="C28" s="169">
        <v>15</v>
      </c>
      <c r="D28" s="169"/>
      <c r="E28" s="169">
        <v>15</v>
      </c>
      <c r="F28" s="169"/>
      <c r="G28" s="256">
        <v>4</v>
      </c>
      <c r="H28" s="257"/>
    </row>
    <row r="29" spans="1:8" ht="15.75">
      <c r="A29" s="258" t="s">
        <v>22</v>
      </c>
      <c r="B29" s="260" t="s">
        <v>122</v>
      </c>
      <c r="C29" s="169">
        <v>15</v>
      </c>
      <c r="D29" s="169"/>
      <c r="E29" s="169"/>
      <c r="F29" s="169"/>
      <c r="G29" s="256">
        <v>4</v>
      </c>
      <c r="H29" s="257"/>
    </row>
    <row r="30" spans="1:8" ht="15.75">
      <c r="A30" s="258" t="s">
        <v>23</v>
      </c>
      <c r="B30" s="260" t="s">
        <v>123</v>
      </c>
      <c r="C30" s="169"/>
      <c r="D30" s="169"/>
      <c r="E30" s="169">
        <v>15</v>
      </c>
      <c r="F30" s="169"/>
      <c r="G30" s="256">
        <v>3</v>
      </c>
      <c r="H30" s="257"/>
    </row>
    <row r="31" spans="1:8" ht="15.75">
      <c r="A31" s="258" t="s">
        <v>24</v>
      </c>
      <c r="B31" s="260" t="s">
        <v>145</v>
      </c>
      <c r="C31" s="169">
        <v>15</v>
      </c>
      <c r="D31" s="169"/>
      <c r="E31" s="169">
        <v>15</v>
      </c>
      <c r="F31" s="169"/>
      <c r="G31" s="256">
        <v>5</v>
      </c>
      <c r="H31" s="257"/>
    </row>
    <row r="32" spans="1:8" ht="15.75">
      <c r="A32" s="258" t="s">
        <v>45</v>
      </c>
      <c r="B32" s="274" t="s">
        <v>148</v>
      </c>
      <c r="C32" s="267">
        <v>30</v>
      </c>
      <c r="D32" s="199"/>
      <c r="E32" s="199">
        <v>30</v>
      </c>
      <c r="F32" s="199"/>
      <c r="G32" s="256">
        <v>8</v>
      </c>
      <c r="H32" s="257"/>
    </row>
    <row r="33" spans="1:8" ht="15.75">
      <c r="A33" s="255"/>
      <c r="B33" s="263" t="s">
        <v>199</v>
      </c>
      <c r="C33" s="256">
        <f>SUM(C27:C32)</f>
        <v>75</v>
      </c>
      <c r="D33" s="256">
        <f>SUM(D27:D32)</f>
        <v>0</v>
      </c>
      <c r="E33" s="256">
        <f>SUM(E27:E32)</f>
        <v>105</v>
      </c>
      <c r="F33" s="256">
        <f>SUM(F27:F32)</f>
        <v>0</v>
      </c>
      <c r="G33" s="256">
        <f>SUM(G27:G32)</f>
        <v>26</v>
      </c>
      <c r="H33" s="257"/>
    </row>
    <row r="34" spans="1:8" ht="15.75">
      <c r="A34" s="255"/>
      <c r="B34" s="255"/>
      <c r="C34" s="571">
        <f>SUM(C33:F33)</f>
        <v>180</v>
      </c>
      <c r="D34" s="571"/>
      <c r="E34" s="571"/>
      <c r="F34" s="571"/>
      <c r="G34" s="256"/>
      <c r="H34" s="257"/>
    </row>
    <row r="35" spans="1:8" ht="15.75">
      <c r="A35" s="255" t="s">
        <v>191</v>
      </c>
      <c r="B35" s="255" t="s">
        <v>202</v>
      </c>
      <c r="C35" s="256" t="s">
        <v>193</v>
      </c>
      <c r="D35" s="256" t="s">
        <v>194</v>
      </c>
      <c r="E35" s="256" t="s">
        <v>195</v>
      </c>
      <c r="F35" s="256" t="s">
        <v>196</v>
      </c>
      <c r="G35" s="256" t="s">
        <v>197</v>
      </c>
      <c r="H35" s="257"/>
    </row>
    <row r="36" spans="1:8" ht="18">
      <c r="A36" s="258" t="s">
        <v>20</v>
      </c>
      <c r="B36" s="265" t="s">
        <v>178</v>
      </c>
      <c r="C36" s="169"/>
      <c r="D36" s="169"/>
      <c r="E36" s="169">
        <v>30</v>
      </c>
      <c r="F36" s="169"/>
      <c r="G36" s="256">
        <v>2</v>
      </c>
      <c r="H36" s="257"/>
    </row>
    <row r="37" spans="1:8" ht="15.75">
      <c r="A37" s="258" t="s">
        <v>21</v>
      </c>
      <c r="B37" s="274" t="s">
        <v>147</v>
      </c>
      <c r="C37" s="199">
        <v>15</v>
      </c>
      <c r="D37" s="199"/>
      <c r="E37" s="199">
        <v>15</v>
      </c>
      <c r="F37" s="199"/>
      <c r="G37" s="256">
        <v>4</v>
      </c>
      <c r="H37" s="257"/>
    </row>
    <row r="38" spans="1:8" ht="15.75">
      <c r="A38" s="258" t="s">
        <v>22</v>
      </c>
      <c r="B38" s="274" t="s">
        <v>139</v>
      </c>
      <c r="C38" s="275">
        <v>30</v>
      </c>
      <c r="D38" s="199"/>
      <c r="E38" s="199">
        <v>15</v>
      </c>
      <c r="F38" s="199"/>
      <c r="G38" s="256">
        <v>7</v>
      </c>
      <c r="H38" s="257"/>
    </row>
    <row r="39" spans="1:8" ht="15.75">
      <c r="A39" s="258" t="s">
        <v>23</v>
      </c>
      <c r="B39" s="274" t="s">
        <v>140</v>
      </c>
      <c r="C39" s="275">
        <v>15</v>
      </c>
      <c r="D39" s="199"/>
      <c r="E39" s="199">
        <v>15</v>
      </c>
      <c r="F39" s="199"/>
      <c r="G39" s="256">
        <v>6</v>
      </c>
      <c r="H39" s="257"/>
    </row>
    <row r="40" spans="1:8" ht="15.75">
      <c r="A40" s="258" t="s">
        <v>24</v>
      </c>
      <c r="B40" s="274" t="s">
        <v>149</v>
      </c>
      <c r="C40" s="199">
        <v>5</v>
      </c>
      <c r="D40" s="199"/>
      <c r="E40" s="199"/>
      <c r="F40" s="199"/>
      <c r="G40" s="256">
        <v>1</v>
      </c>
      <c r="H40" s="257"/>
    </row>
    <row r="41" spans="1:8" ht="15.75">
      <c r="A41" s="258" t="s">
        <v>45</v>
      </c>
      <c r="B41" s="274" t="s">
        <v>156</v>
      </c>
      <c r="C41" s="275">
        <v>15</v>
      </c>
      <c r="D41" s="199">
        <v>15</v>
      </c>
      <c r="E41" s="199"/>
      <c r="F41" s="199"/>
      <c r="G41" s="256">
        <v>6</v>
      </c>
      <c r="H41" s="257"/>
    </row>
    <row r="42" spans="1:8" ht="15.75">
      <c r="A42" s="255"/>
      <c r="B42" s="263" t="s">
        <v>199</v>
      </c>
      <c r="C42" s="256">
        <f>SUM(C36:C41)</f>
        <v>80</v>
      </c>
      <c r="D42" s="256">
        <f>SUM(D36:D41)</f>
        <v>15</v>
      </c>
      <c r="E42" s="256">
        <f>SUM(E36:E41)</f>
        <v>75</v>
      </c>
      <c r="F42" s="256">
        <f>SUM(F36:F41)</f>
        <v>0</v>
      </c>
      <c r="G42" s="256">
        <f>SUM(G36:G41)</f>
        <v>26</v>
      </c>
      <c r="H42" s="257"/>
    </row>
    <row r="43" spans="1:8" ht="15.75">
      <c r="A43" s="255"/>
      <c r="B43" s="269"/>
      <c r="C43" s="571">
        <f>SUM(C42:F42)</f>
        <v>170</v>
      </c>
      <c r="D43" s="571"/>
      <c r="E43" s="571"/>
      <c r="F43" s="571"/>
      <c r="G43" s="256"/>
      <c r="H43" s="257"/>
    </row>
    <row r="44" spans="1:8" ht="15.75">
      <c r="A44" s="255" t="s">
        <v>191</v>
      </c>
      <c r="B44" s="264" t="s">
        <v>203</v>
      </c>
      <c r="C44" s="256" t="s">
        <v>193</v>
      </c>
      <c r="D44" s="256" t="s">
        <v>194</v>
      </c>
      <c r="E44" s="256" t="s">
        <v>195</v>
      </c>
      <c r="F44" s="256" t="s">
        <v>196</v>
      </c>
      <c r="G44" s="256" t="s">
        <v>197</v>
      </c>
      <c r="H44" s="257"/>
    </row>
    <row r="45" spans="1:8" ht="18">
      <c r="A45" s="258" t="s">
        <v>20</v>
      </c>
      <c r="B45" s="265" t="s">
        <v>178</v>
      </c>
      <c r="C45" s="169"/>
      <c r="D45" s="169"/>
      <c r="E45" s="169">
        <v>30</v>
      </c>
      <c r="F45" s="169"/>
      <c r="G45" s="271">
        <v>2</v>
      </c>
      <c r="H45" s="257"/>
    </row>
    <row r="46" spans="1:8" ht="15.75">
      <c r="A46" s="258" t="s">
        <v>21</v>
      </c>
      <c r="B46" s="277" t="s">
        <v>149</v>
      </c>
      <c r="C46" s="199">
        <v>5</v>
      </c>
      <c r="D46" s="199"/>
      <c r="E46" s="199"/>
      <c r="F46" s="199"/>
      <c r="G46" s="256">
        <v>2</v>
      </c>
      <c r="H46" s="257"/>
    </row>
    <row r="47" spans="1:8" ht="15.75">
      <c r="A47" s="258" t="s">
        <v>22</v>
      </c>
      <c r="B47" s="277" t="s">
        <v>151</v>
      </c>
      <c r="C47" s="275">
        <v>30</v>
      </c>
      <c r="D47" s="199"/>
      <c r="E47" s="199">
        <v>15</v>
      </c>
      <c r="F47" s="199"/>
      <c r="G47" s="256">
        <v>8</v>
      </c>
      <c r="H47" s="257"/>
    </row>
    <row r="48" spans="1:8" ht="15.75">
      <c r="A48" s="258" t="s">
        <v>23</v>
      </c>
      <c r="B48" s="277" t="s">
        <v>156</v>
      </c>
      <c r="C48" s="199"/>
      <c r="D48" s="199">
        <v>15</v>
      </c>
      <c r="E48" s="206"/>
      <c r="F48" s="206"/>
      <c r="G48" s="256">
        <v>2</v>
      </c>
      <c r="H48" s="257"/>
    </row>
    <row r="49" spans="1:8" ht="15.75">
      <c r="A49" s="258" t="s">
        <v>24</v>
      </c>
      <c r="B49" s="274" t="s">
        <v>157</v>
      </c>
      <c r="C49" s="275">
        <v>30</v>
      </c>
      <c r="D49" s="199"/>
      <c r="E49" s="206">
        <v>30</v>
      </c>
      <c r="F49" s="206"/>
      <c r="G49" s="256">
        <v>8</v>
      </c>
      <c r="H49" s="257"/>
    </row>
    <row r="50" spans="1:8" ht="15.75">
      <c r="A50" s="258" t="s">
        <v>45</v>
      </c>
      <c r="B50" s="274" t="s">
        <v>158</v>
      </c>
      <c r="C50" s="199"/>
      <c r="D50" s="199">
        <v>30</v>
      </c>
      <c r="E50" s="206"/>
      <c r="F50" s="206"/>
      <c r="G50" s="256">
        <v>4</v>
      </c>
      <c r="H50" s="257"/>
    </row>
    <row r="51" spans="1:8" ht="15.75">
      <c r="A51" s="255"/>
      <c r="B51" s="263" t="s">
        <v>199</v>
      </c>
      <c r="C51" s="256">
        <f>SUM(C45:C50)</f>
        <v>65</v>
      </c>
      <c r="D51" s="256">
        <f>SUM(D45:D50)</f>
        <v>45</v>
      </c>
      <c r="E51" s="256">
        <f>SUM(E45:E50)</f>
        <v>75</v>
      </c>
      <c r="F51" s="256">
        <f>SUM(F45:F50)</f>
        <v>0</v>
      </c>
      <c r="G51" s="256">
        <f>SUM(G45:G50)</f>
        <v>26</v>
      </c>
      <c r="H51" s="257"/>
    </row>
    <row r="52" spans="1:8" ht="15.75">
      <c r="A52" s="255"/>
      <c r="B52" s="269"/>
      <c r="C52" s="571">
        <f>SUM(C51:F51)</f>
        <v>185</v>
      </c>
      <c r="D52" s="571"/>
      <c r="E52" s="571"/>
      <c r="F52" s="571"/>
      <c r="G52" s="256"/>
      <c r="H52" s="257"/>
    </row>
    <row r="53" spans="1:8" ht="15.75">
      <c r="A53" s="255" t="s">
        <v>191</v>
      </c>
      <c r="B53" s="255" t="s">
        <v>207</v>
      </c>
      <c r="C53" s="256" t="s">
        <v>193</v>
      </c>
      <c r="D53" s="256" t="s">
        <v>194</v>
      </c>
      <c r="E53" s="256" t="s">
        <v>195</v>
      </c>
      <c r="F53" s="256" t="s">
        <v>196</v>
      </c>
      <c r="G53" s="256" t="s">
        <v>197</v>
      </c>
      <c r="H53" s="257"/>
    </row>
    <row r="54" spans="1:8" ht="18" customHeight="1">
      <c r="A54" s="258" t="s">
        <v>20</v>
      </c>
      <c r="B54" s="265" t="s">
        <v>178</v>
      </c>
      <c r="C54" s="270"/>
      <c r="D54" s="169"/>
      <c r="E54" s="262">
        <v>30</v>
      </c>
      <c r="F54" s="169"/>
      <c r="G54" s="271">
        <v>4</v>
      </c>
      <c r="H54" s="257"/>
    </row>
    <row r="55" spans="1:8" ht="18" customHeight="1">
      <c r="A55" s="258" t="s">
        <v>21</v>
      </c>
      <c r="B55" s="265" t="s">
        <v>179</v>
      </c>
      <c r="C55" s="270">
        <v>30</v>
      </c>
      <c r="D55" s="169">
        <v>30</v>
      </c>
      <c r="E55" s="169"/>
      <c r="F55" s="169"/>
      <c r="G55" s="271">
        <v>4</v>
      </c>
      <c r="H55" s="257"/>
    </row>
    <row r="56" spans="1:8" ht="15.75">
      <c r="A56" s="258" t="s">
        <v>22</v>
      </c>
      <c r="B56" s="274" t="s">
        <v>151</v>
      </c>
      <c r="C56" s="267">
        <v>30</v>
      </c>
      <c r="D56" s="199"/>
      <c r="E56" s="199">
        <v>15</v>
      </c>
      <c r="F56" s="199"/>
      <c r="G56" s="271">
        <v>8</v>
      </c>
      <c r="H56" s="257"/>
    </row>
    <row r="57" spans="1:8" ht="15.75">
      <c r="A57" s="258" t="s">
        <v>23</v>
      </c>
      <c r="B57" s="274" t="s">
        <v>153</v>
      </c>
      <c r="C57" s="268">
        <v>15</v>
      </c>
      <c r="D57" s="206">
        <v>15</v>
      </c>
      <c r="E57" s="206"/>
      <c r="F57" s="206"/>
      <c r="G57" s="271">
        <v>4</v>
      </c>
      <c r="H57" s="257"/>
    </row>
    <row r="58" spans="1:8" ht="15.75">
      <c r="A58" s="258" t="s">
        <v>24</v>
      </c>
      <c r="B58" s="274" t="s">
        <v>154</v>
      </c>
      <c r="C58" s="268">
        <v>15</v>
      </c>
      <c r="D58" s="206"/>
      <c r="E58" s="206"/>
      <c r="F58" s="206"/>
      <c r="G58" s="271">
        <v>3</v>
      </c>
      <c r="H58" s="257"/>
    </row>
    <row r="59" spans="1:8" ht="15.75">
      <c r="A59" s="258" t="s">
        <v>45</v>
      </c>
      <c r="B59" s="274" t="s">
        <v>159</v>
      </c>
      <c r="C59" s="267">
        <v>15</v>
      </c>
      <c r="D59" s="206"/>
      <c r="E59" s="206"/>
      <c r="F59" s="206"/>
      <c r="G59" s="256">
        <v>4</v>
      </c>
      <c r="H59" s="257"/>
    </row>
    <row r="60" spans="1:8" ht="15.75">
      <c r="A60" s="255"/>
      <c r="B60" s="263" t="s">
        <v>199</v>
      </c>
      <c r="C60" s="256">
        <f>SUM(C54:C59)</f>
        <v>105</v>
      </c>
      <c r="D60" s="256">
        <f>SUM(D54:D59)</f>
        <v>45</v>
      </c>
      <c r="E60" s="256">
        <f>SUM(E54:E59)</f>
        <v>45</v>
      </c>
      <c r="F60" s="256">
        <f>SUM(F54:F59)</f>
        <v>0</v>
      </c>
      <c r="G60" s="256">
        <f>SUM(G54:G59)</f>
        <v>27</v>
      </c>
      <c r="H60" s="257"/>
    </row>
    <row r="61" spans="1:8" ht="15.75">
      <c r="A61" s="255"/>
      <c r="B61" s="269"/>
      <c r="C61" s="571">
        <f>SUM(C60:F60)</f>
        <v>195</v>
      </c>
      <c r="D61" s="571"/>
      <c r="E61" s="571"/>
      <c r="F61" s="571"/>
      <c r="G61" s="256"/>
      <c r="H61" s="257"/>
    </row>
    <row r="62" spans="1:8" ht="15.75">
      <c r="A62" s="255" t="s">
        <v>191</v>
      </c>
      <c r="B62" s="255" t="s">
        <v>204</v>
      </c>
      <c r="C62" s="256" t="s">
        <v>193</v>
      </c>
      <c r="D62" s="256" t="s">
        <v>194</v>
      </c>
      <c r="E62" s="256" t="s">
        <v>195</v>
      </c>
      <c r="F62" s="256" t="s">
        <v>196</v>
      </c>
      <c r="G62" s="256" t="s">
        <v>197</v>
      </c>
      <c r="H62" s="257"/>
    </row>
    <row r="63" spans="1:8" ht="15.75">
      <c r="A63" s="258" t="s">
        <v>20</v>
      </c>
      <c r="B63" s="274" t="s">
        <v>159</v>
      </c>
      <c r="C63" s="206"/>
      <c r="D63" s="206"/>
      <c r="E63" s="206">
        <v>15</v>
      </c>
      <c r="F63" s="206"/>
      <c r="G63" s="271">
        <v>2</v>
      </c>
      <c r="H63" s="257"/>
    </row>
    <row r="64" spans="1:8" ht="15.75">
      <c r="A64" s="258" t="s">
        <v>21</v>
      </c>
      <c r="B64" s="260" t="s">
        <v>161</v>
      </c>
      <c r="C64" s="275">
        <v>15</v>
      </c>
      <c r="D64" s="199"/>
      <c r="E64" s="199">
        <v>15</v>
      </c>
      <c r="F64" s="199"/>
      <c r="G64" s="271">
        <v>6</v>
      </c>
      <c r="H64" s="257"/>
    </row>
    <row r="65" spans="1:8" ht="15.75">
      <c r="A65" s="258" t="s">
        <v>22</v>
      </c>
      <c r="B65" s="260" t="s">
        <v>162</v>
      </c>
      <c r="C65" s="199">
        <v>15</v>
      </c>
      <c r="D65" s="199"/>
      <c r="E65" s="199"/>
      <c r="F65" s="199"/>
      <c r="G65" s="271">
        <v>2</v>
      </c>
      <c r="H65" s="257"/>
    </row>
    <row r="66" spans="1:8" ht="15.75">
      <c r="A66" s="258" t="s">
        <v>23</v>
      </c>
      <c r="B66" s="260" t="s">
        <v>163</v>
      </c>
      <c r="C66" s="275">
        <v>15</v>
      </c>
      <c r="D66" s="199"/>
      <c r="E66" s="199">
        <v>15</v>
      </c>
      <c r="F66" s="199"/>
      <c r="G66" s="271">
        <v>5</v>
      </c>
      <c r="H66" s="257"/>
    </row>
    <row r="67" spans="1:8" ht="15.75">
      <c r="A67" s="258" t="s">
        <v>24</v>
      </c>
      <c r="B67" s="260" t="s">
        <v>165</v>
      </c>
      <c r="C67" s="275">
        <v>15</v>
      </c>
      <c r="D67" s="199"/>
      <c r="E67" s="199">
        <v>15</v>
      </c>
      <c r="F67" s="199">
        <v>15</v>
      </c>
      <c r="G67" s="256">
        <v>7</v>
      </c>
      <c r="H67" s="257"/>
    </row>
    <row r="68" spans="1:8" ht="15.75">
      <c r="A68" s="258" t="s">
        <v>45</v>
      </c>
      <c r="B68" s="260" t="s">
        <v>166</v>
      </c>
      <c r="C68" s="199"/>
      <c r="D68" s="199"/>
      <c r="E68" s="199"/>
      <c r="F68" s="199">
        <v>30</v>
      </c>
      <c r="G68" s="256">
        <v>2</v>
      </c>
      <c r="H68" s="257"/>
    </row>
    <row r="69" spans="1:8" ht="15.75">
      <c r="A69" s="258" t="s">
        <v>46</v>
      </c>
      <c r="B69" s="260" t="s">
        <v>132</v>
      </c>
      <c r="C69" s="266"/>
      <c r="D69" s="266"/>
      <c r="E69" s="266"/>
      <c r="F69" s="199">
        <v>15</v>
      </c>
      <c r="G69" s="256">
        <v>2</v>
      </c>
      <c r="H69" s="257"/>
    </row>
    <row r="70" spans="1:8" ht="15.75">
      <c r="A70" s="255"/>
      <c r="B70" s="263" t="s">
        <v>199</v>
      </c>
      <c r="C70" s="256">
        <f>SUM(C63:C69)</f>
        <v>60</v>
      </c>
      <c r="D70" s="256">
        <f>SUM(D63:D69)</f>
        <v>0</v>
      </c>
      <c r="E70" s="256">
        <f>SUM(E63:E69)</f>
        <v>60</v>
      </c>
      <c r="F70" s="256">
        <f>SUM(F63:F69)</f>
        <v>60</v>
      </c>
      <c r="G70" s="256">
        <f>SUM(G63:G69)</f>
        <v>26</v>
      </c>
      <c r="H70" s="257"/>
    </row>
    <row r="71" spans="1:8" ht="15.75">
      <c r="A71" s="255"/>
      <c r="B71" s="269"/>
      <c r="C71" s="571">
        <f>SUM(C70:F70)</f>
        <v>180</v>
      </c>
      <c r="D71" s="571"/>
      <c r="E71" s="571"/>
      <c r="F71" s="571"/>
      <c r="G71" s="256"/>
      <c r="H71" s="257"/>
    </row>
    <row r="72" spans="1:8" ht="15.75">
      <c r="A72" s="255" t="s">
        <v>191</v>
      </c>
      <c r="B72" s="255" t="s">
        <v>208</v>
      </c>
      <c r="C72" s="256" t="s">
        <v>193</v>
      </c>
      <c r="D72" s="256" t="s">
        <v>194</v>
      </c>
      <c r="E72" s="256" t="s">
        <v>195</v>
      </c>
      <c r="F72" s="256" t="s">
        <v>196</v>
      </c>
      <c r="G72" s="256" t="s">
        <v>197</v>
      </c>
      <c r="H72" s="257"/>
    </row>
    <row r="73" spans="1:8" ht="15.75">
      <c r="A73" s="258" t="s">
        <v>20</v>
      </c>
      <c r="B73" s="274" t="s">
        <v>152</v>
      </c>
      <c r="C73" s="275">
        <v>15</v>
      </c>
      <c r="D73" s="206">
        <v>15</v>
      </c>
      <c r="E73" s="206">
        <v>30</v>
      </c>
      <c r="F73" s="206"/>
      <c r="G73" s="256">
        <v>8</v>
      </c>
      <c r="H73" s="257"/>
    </row>
    <row r="74" spans="1:8" ht="15.75">
      <c r="A74" s="258" t="s">
        <v>21</v>
      </c>
      <c r="B74" s="260" t="s">
        <v>160</v>
      </c>
      <c r="C74" s="267">
        <v>15</v>
      </c>
      <c r="D74" s="199"/>
      <c r="E74" s="199">
        <v>15</v>
      </c>
      <c r="F74" s="276">
        <v>15</v>
      </c>
      <c r="G74" s="256">
        <v>8</v>
      </c>
      <c r="H74" s="257"/>
    </row>
    <row r="75" spans="1:8" ht="15.75">
      <c r="A75" s="258" t="s">
        <v>22</v>
      </c>
      <c r="B75" s="260" t="s">
        <v>164</v>
      </c>
      <c r="C75" s="275">
        <v>15</v>
      </c>
      <c r="D75" s="199"/>
      <c r="E75" s="199">
        <v>15</v>
      </c>
      <c r="F75" s="199">
        <v>15</v>
      </c>
      <c r="G75" s="256">
        <v>8</v>
      </c>
      <c r="H75" s="257"/>
    </row>
    <row r="76" spans="1:8" ht="15.75">
      <c r="A76" s="258" t="s">
        <v>23</v>
      </c>
      <c r="B76" s="260" t="s">
        <v>132</v>
      </c>
      <c r="C76" s="272"/>
      <c r="D76" s="266"/>
      <c r="E76" s="266"/>
      <c r="F76" s="266">
        <v>14</v>
      </c>
      <c r="G76" s="256">
        <v>2</v>
      </c>
      <c r="H76" s="257"/>
    </row>
    <row r="77" spans="1:8" ht="15.75">
      <c r="A77" s="258"/>
      <c r="B77" s="263" t="s">
        <v>199</v>
      </c>
      <c r="C77" s="256">
        <f>SUM(C73:C76)</f>
        <v>45</v>
      </c>
      <c r="D77" s="256">
        <f>SUM(D73:D76)</f>
        <v>15</v>
      </c>
      <c r="E77" s="256">
        <f>SUM(E73:E76)</f>
        <v>60</v>
      </c>
      <c r="F77" s="256">
        <f>SUM(F73:F76)</f>
        <v>44</v>
      </c>
      <c r="G77" s="256">
        <f>SUM(G73:G76)</f>
        <v>26</v>
      </c>
      <c r="H77" s="257"/>
    </row>
    <row r="78" spans="1:8" ht="15.75">
      <c r="A78" s="258"/>
      <c r="B78" s="269"/>
      <c r="C78" s="571">
        <f>SUM(C77:F77)</f>
        <v>164</v>
      </c>
      <c r="D78" s="571"/>
      <c r="E78" s="571"/>
      <c r="F78" s="571"/>
      <c r="G78" s="256"/>
      <c r="H78" s="257"/>
    </row>
    <row r="79" spans="1:8" ht="15.75">
      <c r="A79" s="255" t="s">
        <v>191</v>
      </c>
      <c r="B79" s="255" t="s">
        <v>205</v>
      </c>
      <c r="C79" s="256" t="s">
        <v>193</v>
      </c>
      <c r="D79" s="256" t="s">
        <v>194</v>
      </c>
      <c r="E79" s="256" t="s">
        <v>195</v>
      </c>
      <c r="F79" s="256" t="s">
        <v>196</v>
      </c>
      <c r="G79" s="256" t="s">
        <v>197</v>
      </c>
      <c r="H79" s="257"/>
    </row>
    <row r="80" spans="1:8" ht="15.75">
      <c r="A80" s="258" t="s">
        <v>20</v>
      </c>
      <c r="B80" s="274" t="s">
        <v>159</v>
      </c>
      <c r="C80" s="206"/>
      <c r="D80" s="206"/>
      <c r="E80" s="206">
        <v>15</v>
      </c>
      <c r="F80" s="206"/>
      <c r="G80" s="271">
        <v>2</v>
      </c>
      <c r="H80" s="257"/>
    </row>
    <row r="81" spans="1:8" ht="15.75">
      <c r="A81" s="258" t="s">
        <v>21</v>
      </c>
      <c r="B81" s="260" t="s">
        <v>169</v>
      </c>
      <c r="C81" s="275">
        <v>15</v>
      </c>
      <c r="D81" s="199"/>
      <c r="E81" s="199">
        <v>15</v>
      </c>
      <c r="F81" s="199"/>
      <c r="G81" s="271">
        <v>6</v>
      </c>
      <c r="H81" s="257"/>
    </row>
    <row r="82" spans="1:8" ht="15.75">
      <c r="A82" s="258" t="s">
        <v>22</v>
      </c>
      <c r="B82" s="260" t="s">
        <v>170</v>
      </c>
      <c r="C82" s="199">
        <v>15</v>
      </c>
      <c r="D82" s="199"/>
      <c r="E82" s="199">
        <v>15</v>
      </c>
      <c r="F82" s="199"/>
      <c r="G82" s="271">
        <v>4</v>
      </c>
      <c r="H82" s="257"/>
    </row>
    <row r="83" spans="1:8" ht="15.75">
      <c r="A83" s="258" t="s">
        <v>23</v>
      </c>
      <c r="B83" s="260" t="s">
        <v>171</v>
      </c>
      <c r="C83" s="275">
        <v>15</v>
      </c>
      <c r="D83" s="199"/>
      <c r="E83" s="199"/>
      <c r="F83" s="199">
        <v>15</v>
      </c>
      <c r="G83" s="271">
        <v>5</v>
      </c>
      <c r="H83" s="257"/>
    </row>
    <row r="84" spans="1:8" ht="15.75">
      <c r="A84" s="258" t="s">
        <v>24</v>
      </c>
      <c r="B84" s="260" t="s">
        <v>172</v>
      </c>
      <c r="C84" s="275">
        <v>15</v>
      </c>
      <c r="D84" s="199"/>
      <c r="E84" s="199"/>
      <c r="F84" s="199">
        <v>15</v>
      </c>
      <c r="G84" s="271">
        <v>5</v>
      </c>
      <c r="H84" s="257"/>
    </row>
    <row r="85" spans="1:8" ht="15.75">
      <c r="A85" s="258" t="s">
        <v>45</v>
      </c>
      <c r="B85" s="260" t="s">
        <v>166</v>
      </c>
      <c r="C85" s="199"/>
      <c r="D85" s="199"/>
      <c r="E85" s="199"/>
      <c r="F85" s="199">
        <v>30</v>
      </c>
      <c r="G85" s="256">
        <v>2</v>
      </c>
      <c r="H85" s="257"/>
    </row>
    <row r="86" spans="1:8" ht="15.75">
      <c r="A86" s="258" t="s">
        <v>46</v>
      </c>
      <c r="B86" s="260" t="s">
        <v>132</v>
      </c>
      <c r="C86" s="199"/>
      <c r="D86" s="199"/>
      <c r="E86" s="199"/>
      <c r="F86" s="199">
        <v>15</v>
      </c>
      <c r="G86" s="256">
        <v>2</v>
      </c>
      <c r="H86" s="257"/>
    </row>
    <row r="87" spans="1:8" ht="15.75">
      <c r="A87" s="258"/>
      <c r="B87" s="263" t="s">
        <v>199</v>
      </c>
      <c r="C87" s="256">
        <f>SUM(C80:C86)</f>
        <v>60</v>
      </c>
      <c r="D87" s="256">
        <f>SUM(D80:D86)</f>
        <v>0</v>
      </c>
      <c r="E87" s="256">
        <f>SUM(E80:E86)</f>
        <v>45</v>
      </c>
      <c r="F87" s="256">
        <f>SUM(F80:F86)</f>
        <v>75</v>
      </c>
      <c r="G87" s="256">
        <f>SUM(G80:G86)</f>
        <v>26</v>
      </c>
      <c r="H87" s="257"/>
    </row>
    <row r="88" spans="1:8" ht="15.75">
      <c r="A88" s="258"/>
      <c r="B88" s="269"/>
      <c r="C88" s="571">
        <f>SUM(C87:F87)</f>
        <v>180</v>
      </c>
      <c r="D88" s="571"/>
      <c r="E88" s="571"/>
      <c r="F88" s="571"/>
      <c r="G88" s="256"/>
      <c r="H88" s="257"/>
    </row>
    <row r="89" spans="1:8" ht="15.75">
      <c r="A89" s="255" t="s">
        <v>191</v>
      </c>
      <c r="B89" s="255" t="s">
        <v>209</v>
      </c>
      <c r="C89" s="256" t="s">
        <v>193</v>
      </c>
      <c r="D89" s="256" t="s">
        <v>194</v>
      </c>
      <c r="E89" s="256" t="s">
        <v>195</v>
      </c>
      <c r="F89" s="256" t="s">
        <v>196</v>
      </c>
      <c r="G89" s="256" t="s">
        <v>197</v>
      </c>
      <c r="H89" s="257"/>
    </row>
    <row r="90" spans="1:8" ht="15.75">
      <c r="A90" s="258" t="s">
        <v>20</v>
      </c>
      <c r="B90" s="279" t="s">
        <v>152</v>
      </c>
      <c r="C90" s="275">
        <v>15</v>
      </c>
      <c r="D90" s="206">
        <v>15</v>
      </c>
      <c r="E90" s="206">
        <v>30</v>
      </c>
      <c r="F90" s="206"/>
      <c r="G90" s="256">
        <v>8</v>
      </c>
      <c r="H90" s="257"/>
    </row>
    <row r="91" spans="1:8" ht="15.75">
      <c r="A91" s="258" t="s">
        <v>21</v>
      </c>
      <c r="B91" s="273" t="s">
        <v>167</v>
      </c>
      <c r="C91" s="275">
        <v>15</v>
      </c>
      <c r="D91" s="199"/>
      <c r="E91" s="199">
        <v>15</v>
      </c>
      <c r="F91" s="199">
        <v>15</v>
      </c>
      <c r="G91" s="256">
        <v>8</v>
      </c>
      <c r="H91" s="257"/>
    </row>
    <row r="92" spans="1:8" ht="15.75">
      <c r="A92" s="258" t="s">
        <v>22</v>
      </c>
      <c r="B92" s="273" t="s">
        <v>168</v>
      </c>
      <c r="C92" s="275">
        <v>15</v>
      </c>
      <c r="D92" s="199"/>
      <c r="E92" s="199">
        <v>15</v>
      </c>
      <c r="F92" s="199">
        <v>15</v>
      </c>
      <c r="G92" s="256">
        <v>8</v>
      </c>
      <c r="H92" s="257"/>
    </row>
    <row r="93" spans="1:8" ht="15.75">
      <c r="A93" s="258" t="s">
        <v>23</v>
      </c>
      <c r="B93" s="260" t="s">
        <v>132</v>
      </c>
      <c r="C93" s="199"/>
      <c r="D93" s="199"/>
      <c r="E93" s="199"/>
      <c r="F93" s="199">
        <v>14</v>
      </c>
      <c r="G93" s="256">
        <v>2</v>
      </c>
      <c r="H93" s="257"/>
    </row>
    <row r="94" spans="1:8" ht="15.75">
      <c r="A94" s="258"/>
      <c r="B94" s="263" t="s">
        <v>199</v>
      </c>
      <c r="C94" s="256">
        <f>SUM(C89:C93)</f>
        <v>45</v>
      </c>
      <c r="D94" s="256">
        <f>SUM(D89:D93)</f>
        <v>15</v>
      </c>
      <c r="E94" s="256">
        <f>SUM(E89:E93)</f>
        <v>60</v>
      </c>
      <c r="F94" s="256">
        <f>SUM(F89:F93)</f>
        <v>44</v>
      </c>
      <c r="G94" s="256">
        <f>SUM(G90:G93)</f>
        <v>26</v>
      </c>
      <c r="H94" s="257"/>
    </row>
    <row r="95" spans="1:8" ht="15.75">
      <c r="A95" s="258"/>
      <c r="B95" s="263"/>
      <c r="C95" s="571">
        <f>SUM(C94:F94)</f>
        <v>164</v>
      </c>
      <c r="D95" s="571"/>
      <c r="E95" s="571"/>
      <c r="F95" s="571"/>
      <c r="G95" s="256"/>
      <c r="H95" s="257"/>
    </row>
  </sheetData>
  <sheetProtection/>
  <mergeCells count="11">
    <mergeCell ref="C88:F88"/>
    <mergeCell ref="C95:F95"/>
    <mergeCell ref="C71:F71"/>
    <mergeCell ref="C78:F78"/>
    <mergeCell ref="C3:G3"/>
    <mergeCell ref="C17:F17"/>
    <mergeCell ref="C25:F25"/>
    <mergeCell ref="C61:F61"/>
    <mergeCell ref="C34:F34"/>
    <mergeCell ref="C43:F43"/>
    <mergeCell ref="C52:F5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7" r:id="rId3"/>
  <rowBreaks count="1" manualBreakCount="1">
    <brk id="52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J117"/>
  <sheetViews>
    <sheetView view="pageBreakPreview" zoomScale="90" zoomScaleNormal="90" zoomScaleSheetLayoutView="90" zoomScalePageLayoutView="0" workbookViewId="0" topLeftCell="A85">
      <selection activeCell="J89" sqref="J89"/>
    </sheetView>
  </sheetViews>
  <sheetFormatPr defaultColWidth="9.125" defaultRowHeight="12.75"/>
  <cols>
    <col min="1" max="1" width="45.625" style="333" customWidth="1"/>
    <col min="2" max="3" width="12.00390625" style="333" customWidth="1"/>
    <col min="4" max="4" width="14.125" style="333" customWidth="1"/>
    <col min="5" max="6" width="12.625" style="333" customWidth="1"/>
    <col min="7" max="16384" width="9.125" style="333" customWidth="1"/>
  </cols>
  <sheetData>
    <row r="1" ht="17.25">
      <c r="F1" s="334" t="s">
        <v>111</v>
      </c>
    </row>
    <row r="2" ht="12.75">
      <c r="F2" s="335"/>
    </row>
    <row r="3" spans="1:6" s="146" customFormat="1" ht="38.25" customHeight="1">
      <c r="A3" s="644" t="s">
        <v>281</v>
      </c>
      <c r="B3" s="594"/>
      <c r="C3" s="594"/>
      <c r="D3" s="594"/>
      <c r="E3" s="594"/>
      <c r="F3" s="594"/>
    </row>
    <row r="4" s="146" customFormat="1" ht="19.5" customHeight="1"/>
    <row r="5" spans="1:5" s="146" customFormat="1" ht="19.5" customHeight="1">
      <c r="A5" s="336" t="s">
        <v>68</v>
      </c>
      <c r="B5" s="337" t="s">
        <v>134</v>
      </c>
      <c r="C5" s="337"/>
      <c r="D5" s="338"/>
      <c r="E5" s="338"/>
    </row>
    <row r="6" spans="1:5" s="146" customFormat="1" ht="19.5" customHeight="1">
      <c r="A6" s="336" t="s">
        <v>69</v>
      </c>
      <c r="B6" s="337" t="s">
        <v>142</v>
      </c>
      <c r="C6" s="337"/>
      <c r="D6" s="338"/>
      <c r="E6" s="338"/>
    </row>
    <row r="7" spans="1:5" s="146" customFormat="1" ht="19.5" customHeight="1">
      <c r="A7" s="336" t="s">
        <v>70</v>
      </c>
      <c r="B7" s="54" t="s">
        <v>143</v>
      </c>
      <c r="C7" s="337"/>
      <c r="D7" s="338"/>
      <c r="E7" s="338"/>
    </row>
    <row r="8" spans="1:5" s="146" customFormat="1" ht="19.5" customHeight="1">
      <c r="A8" s="336"/>
      <c r="B8" s="54" t="s">
        <v>144</v>
      </c>
      <c r="C8" s="337"/>
      <c r="D8" s="338"/>
      <c r="E8" s="338"/>
    </row>
    <row r="9" spans="1:5" s="146" customFormat="1" ht="19.5" customHeight="1">
      <c r="A9" s="336" t="s">
        <v>91</v>
      </c>
      <c r="B9" s="337" t="s">
        <v>121</v>
      </c>
      <c r="C9" s="337"/>
      <c r="D9" s="338"/>
      <c r="E9" s="338"/>
    </row>
    <row r="10" spans="1:5" s="146" customFormat="1" ht="19.5" customHeight="1">
      <c r="A10" s="336" t="s">
        <v>98</v>
      </c>
      <c r="B10" s="337" t="s">
        <v>120</v>
      </c>
      <c r="C10" s="337"/>
      <c r="D10" s="338"/>
      <c r="E10" s="338"/>
    </row>
    <row r="11" spans="1:5" s="146" customFormat="1" ht="19.5" customHeight="1">
      <c r="A11" s="336" t="s">
        <v>99</v>
      </c>
      <c r="B11" s="337" t="s">
        <v>190</v>
      </c>
      <c r="C11" s="337"/>
      <c r="D11" s="338"/>
      <c r="E11" s="338"/>
    </row>
    <row r="12" spans="1:5" s="146" customFormat="1" ht="19.5" customHeight="1">
      <c r="A12" s="338"/>
      <c r="B12" s="338"/>
      <c r="C12" s="338"/>
      <c r="D12" s="338"/>
      <c r="E12" s="338"/>
    </row>
    <row r="13" spans="1:6" s="146" customFormat="1" ht="19.5" customHeight="1">
      <c r="A13" s="645" t="s">
        <v>282</v>
      </c>
      <c r="B13" s="599" t="s">
        <v>103</v>
      </c>
      <c r="C13" s="600"/>
      <c r="D13" s="339" t="s">
        <v>104</v>
      </c>
      <c r="E13" s="599" t="s">
        <v>100</v>
      </c>
      <c r="F13" s="600"/>
    </row>
    <row r="14" spans="1:6" s="146" customFormat="1" ht="19.5" customHeight="1">
      <c r="A14" s="598"/>
      <c r="B14" s="339" t="s">
        <v>101</v>
      </c>
      <c r="C14" s="339" t="s">
        <v>102</v>
      </c>
      <c r="D14" s="339" t="s">
        <v>102</v>
      </c>
      <c r="E14" s="339" t="s">
        <v>101</v>
      </c>
      <c r="F14" s="339" t="s">
        <v>102</v>
      </c>
    </row>
    <row r="15" spans="1:6" s="146" customFormat="1" ht="19.5" customHeight="1">
      <c r="A15" s="358" t="s">
        <v>71</v>
      </c>
      <c r="B15" s="341">
        <f>SUM(B21,B27)</f>
        <v>900</v>
      </c>
      <c r="C15" s="342">
        <f>SUM(C21,C27)</f>
        <v>900</v>
      </c>
      <c r="D15" s="341" t="s">
        <v>72</v>
      </c>
      <c r="E15" s="342">
        <f>SUM(E21,E27)</f>
        <v>92</v>
      </c>
      <c r="F15" s="342">
        <f>SUM(F21,F27)</f>
        <v>135</v>
      </c>
    </row>
    <row r="16" spans="1:6" s="146" customFormat="1" ht="19.5" customHeight="1">
      <c r="A16" s="646" t="s">
        <v>283</v>
      </c>
      <c r="B16" s="634" t="s">
        <v>72</v>
      </c>
      <c r="C16" s="634" t="s">
        <v>72</v>
      </c>
      <c r="D16" s="634" t="s">
        <v>72</v>
      </c>
      <c r="E16" s="634" t="s">
        <v>72</v>
      </c>
      <c r="F16" s="634" t="s">
        <v>72</v>
      </c>
    </row>
    <row r="17" spans="1:6" s="146" customFormat="1" ht="19.5" customHeight="1">
      <c r="A17" s="265" t="s">
        <v>273</v>
      </c>
      <c r="B17" s="270">
        <v>120</v>
      </c>
      <c r="C17" s="270">
        <f>'studia  I stopnia'!H18</f>
        <v>120</v>
      </c>
      <c r="D17" s="270" t="s">
        <v>260</v>
      </c>
      <c r="E17" s="270">
        <v>5</v>
      </c>
      <c r="F17" s="352">
        <f>'studia  I stopnia'!G18</f>
        <v>10</v>
      </c>
    </row>
    <row r="18" spans="1:6" s="146" customFormat="1" ht="19.5" customHeight="1">
      <c r="A18" s="353" t="s">
        <v>274</v>
      </c>
      <c r="B18" s="270">
        <v>30</v>
      </c>
      <c r="C18" s="270">
        <f>'studia  I stopnia'!H20</f>
        <v>30</v>
      </c>
      <c r="D18" s="270" t="s">
        <v>261</v>
      </c>
      <c r="E18" s="270">
        <v>2</v>
      </c>
      <c r="F18" s="352">
        <f>'studia  I stopnia'!G20</f>
        <v>4</v>
      </c>
    </row>
    <row r="19" spans="1:6" s="146" customFormat="1" ht="19.5" customHeight="1">
      <c r="A19" s="353" t="s">
        <v>275</v>
      </c>
      <c r="B19" s="270">
        <v>60</v>
      </c>
      <c r="C19" s="270">
        <f>'studia  I stopnia'!H19</f>
        <v>60</v>
      </c>
      <c r="D19" s="270" t="s">
        <v>262</v>
      </c>
      <c r="E19" s="270">
        <v>3</v>
      </c>
      <c r="F19" s="352">
        <f>'studia  I stopnia'!G19</f>
        <v>4</v>
      </c>
    </row>
    <row r="20" spans="1:6" s="146" customFormat="1" ht="48.75" customHeight="1">
      <c r="A20" s="647" t="s">
        <v>276</v>
      </c>
      <c r="B20" s="270" t="s">
        <v>72</v>
      </c>
      <c r="C20" s="270">
        <v>10</v>
      </c>
      <c r="D20" s="270" t="s">
        <v>263</v>
      </c>
      <c r="E20" s="270" t="s">
        <v>72</v>
      </c>
      <c r="F20" s="352">
        <v>3</v>
      </c>
    </row>
    <row r="21" spans="1:8" s="146" customFormat="1" ht="19.5" customHeight="1">
      <c r="A21" s="343" t="s">
        <v>95</v>
      </c>
      <c r="B21" s="344">
        <v>255</v>
      </c>
      <c r="C21" s="345">
        <f>SUM(C23:C26)</f>
        <v>255</v>
      </c>
      <c r="D21" s="346" t="s">
        <v>72</v>
      </c>
      <c r="E21" s="345">
        <v>26</v>
      </c>
      <c r="F21" s="345">
        <f>SUM(F23:F26)</f>
        <v>39</v>
      </c>
      <c r="H21" s="333"/>
    </row>
    <row r="22" spans="1:6" s="146" customFormat="1" ht="19.5" customHeight="1">
      <c r="A22" s="595" t="s">
        <v>73</v>
      </c>
      <c r="B22" s="596"/>
      <c r="C22" s="596"/>
      <c r="D22" s="596"/>
      <c r="E22" s="596"/>
      <c r="F22" s="597"/>
    </row>
    <row r="23" spans="1:8" s="146" customFormat="1" ht="19.5" customHeight="1">
      <c r="A23" s="340" t="s">
        <v>122</v>
      </c>
      <c r="B23" s="347">
        <v>135</v>
      </c>
      <c r="C23" s="347">
        <f>'studia  I stopnia'!H59</f>
        <v>135</v>
      </c>
      <c r="D23" s="341" t="s">
        <v>242</v>
      </c>
      <c r="E23" s="341" t="s">
        <v>72</v>
      </c>
      <c r="F23" s="348">
        <f>'studia  I stopnia'!G59</f>
        <v>20</v>
      </c>
      <c r="H23" s="333"/>
    </row>
    <row r="24" spans="1:8" s="146" customFormat="1" ht="19.5" customHeight="1">
      <c r="A24" s="340" t="s">
        <v>145</v>
      </c>
      <c r="B24" s="347">
        <v>30</v>
      </c>
      <c r="C24" s="347">
        <f>'studia  I stopnia'!H61</f>
        <v>30</v>
      </c>
      <c r="D24" s="341" t="s">
        <v>243</v>
      </c>
      <c r="E24" s="341" t="s">
        <v>72</v>
      </c>
      <c r="F24" s="348">
        <f>'studia  I stopnia'!G61</f>
        <v>5</v>
      </c>
      <c r="H24" s="333"/>
    </row>
    <row r="25" spans="1:9" s="146" customFormat="1" ht="19.5" customHeight="1">
      <c r="A25" s="340" t="s">
        <v>123</v>
      </c>
      <c r="B25" s="347">
        <v>45</v>
      </c>
      <c r="C25" s="347">
        <f>'studia  I stopnia'!H60</f>
        <v>45</v>
      </c>
      <c r="D25" s="341" t="s">
        <v>244</v>
      </c>
      <c r="E25" s="341" t="s">
        <v>72</v>
      </c>
      <c r="F25" s="348">
        <f>'studia  I stopnia'!G60</f>
        <v>9</v>
      </c>
      <c r="G25" s="333"/>
      <c r="H25" s="333"/>
      <c r="I25" s="333"/>
    </row>
    <row r="26" spans="1:9" s="146" customFormat="1" ht="19.5" customHeight="1">
      <c r="A26" s="340" t="s">
        <v>138</v>
      </c>
      <c r="B26" s="347">
        <v>45</v>
      </c>
      <c r="C26" s="347">
        <f>'studia  I stopnia'!H62</f>
        <v>45</v>
      </c>
      <c r="D26" s="341" t="s">
        <v>245</v>
      </c>
      <c r="E26" s="341" t="s">
        <v>72</v>
      </c>
      <c r="F26" s="348">
        <f>'studia  I stopnia'!G62</f>
        <v>5</v>
      </c>
      <c r="G26" s="333"/>
      <c r="H26" s="333"/>
      <c r="I26" s="333"/>
    </row>
    <row r="27" spans="1:9" s="146" customFormat="1" ht="19.5" customHeight="1">
      <c r="A27" s="343" t="s">
        <v>96</v>
      </c>
      <c r="B27" s="345">
        <v>645</v>
      </c>
      <c r="C27" s="345">
        <f>SUM(C29:C42)</f>
        <v>645</v>
      </c>
      <c r="D27" s="349" t="s">
        <v>72</v>
      </c>
      <c r="E27" s="345">
        <v>66</v>
      </c>
      <c r="F27" s="345">
        <f>SUM(F29:F42)</f>
        <v>96</v>
      </c>
      <c r="G27" s="333"/>
      <c r="H27" s="333"/>
      <c r="I27" s="333"/>
    </row>
    <row r="28" spans="1:9" s="146" customFormat="1" ht="19.5" customHeight="1">
      <c r="A28" s="595" t="s">
        <v>73</v>
      </c>
      <c r="B28" s="596"/>
      <c r="C28" s="596"/>
      <c r="D28" s="596"/>
      <c r="E28" s="596"/>
      <c r="F28" s="597"/>
      <c r="G28" s="333"/>
      <c r="I28" s="333"/>
    </row>
    <row r="29" spans="1:9" s="146" customFormat="1" ht="19.5" customHeight="1">
      <c r="A29" s="340" t="s">
        <v>137</v>
      </c>
      <c r="B29" s="341" t="s">
        <v>72</v>
      </c>
      <c r="C29" s="341">
        <f>'studia  I stopnia'!H103</f>
        <v>60</v>
      </c>
      <c r="D29" s="341" t="s">
        <v>246</v>
      </c>
      <c r="E29" s="341" t="s">
        <v>72</v>
      </c>
      <c r="F29" s="348">
        <f>'studia  I stopnia'!G103</f>
        <v>13</v>
      </c>
      <c r="G29" s="333"/>
      <c r="H29" s="333"/>
      <c r="I29" s="333"/>
    </row>
    <row r="30" spans="1:9" s="146" customFormat="1" ht="19.5" customHeight="1">
      <c r="A30" s="340" t="s">
        <v>148</v>
      </c>
      <c r="B30" s="341" t="s">
        <v>72</v>
      </c>
      <c r="C30" s="341">
        <f>'studia  I stopnia'!H104</f>
        <v>60</v>
      </c>
      <c r="D30" s="341" t="s">
        <v>247</v>
      </c>
      <c r="E30" s="341" t="s">
        <v>72</v>
      </c>
      <c r="F30" s="348">
        <f>'studia  I stopnia'!G104</f>
        <v>8</v>
      </c>
      <c r="G30" s="333"/>
      <c r="H30" s="333"/>
      <c r="I30" s="333"/>
    </row>
    <row r="31" spans="1:9" s="146" customFormat="1" ht="19.5" customHeight="1">
      <c r="A31" s="340" t="s">
        <v>146</v>
      </c>
      <c r="B31" s="341" t="s">
        <v>72</v>
      </c>
      <c r="C31" s="341">
        <f>'studia  I stopnia'!H101</f>
        <v>60</v>
      </c>
      <c r="D31" s="341" t="s">
        <v>248</v>
      </c>
      <c r="E31" s="341" t="s">
        <v>72</v>
      </c>
      <c r="F31" s="348">
        <f>'studia  I stopnia'!G101</f>
        <v>4</v>
      </c>
      <c r="G31" s="333"/>
      <c r="H31" s="333"/>
      <c r="I31" s="333"/>
    </row>
    <row r="32" spans="1:9" s="146" customFormat="1" ht="19.5" customHeight="1">
      <c r="A32" s="340" t="s">
        <v>139</v>
      </c>
      <c r="B32" s="341" t="s">
        <v>72</v>
      </c>
      <c r="C32" s="341">
        <f>'studia  I stopnia'!H105</f>
        <v>45</v>
      </c>
      <c r="D32" s="341" t="s">
        <v>249</v>
      </c>
      <c r="E32" s="341" t="s">
        <v>72</v>
      </c>
      <c r="F32" s="348">
        <f>'studia  I stopnia'!G105</f>
        <v>7</v>
      </c>
      <c r="G32" s="333"/>
      <c r="H32" s="333"/>
      <c r="I32" s="333"/>
    </row>
    <row r="33" spans="1:9" s="146" customFormat="1" ht="19.5" customHeight="1">
      <c r="A33" s="340" t="s">
        <v>173</v>
      </c>
      <c r="B33" s="341" t="s">
        <v>72</v>
      </c>
      <c r="C33" s="341">
        <f>'studia  I stopnia'!H106</f>
        <v>30</v>
      </c>
      <c r="D33" s="341" t="s">
        <v>250</v>
      </c>
      <c r="E33" s="341" t="s">
        <v>72</v>
      </c>
      <c r="F33" s="348">
        <f>'studia  I stopnia'!G106</f>
        <v>6</v>
      </c>
      <c r="G33" s="333"/>
      <c r="H33" s="333"/>
      <c r="I33" s="333"/>
    </row>
    <row r="34" spans="1:9" s="146" customFormat="1" ht="19.5" customHeight="1">
      <c r="A34" s="340" t="s">
        <v>147</v>
      </c>
      <c r="B34" s="341" t="s">
        <v>72</v>
      </c>
      <c r="C34" s="341">
        <f>'studia  I stopnia'!H102</f>
        <v>30</v>
      </c>
      <c r="D34" s="341" t="s">
        <v>251</v>
      </c>
      <c r="E34" s="341" t="s">
        <v>72</v>
      </c>
      <c r="F34" s="348">
        <f>'studia  I stopnia'!G102</f>
        <v>4</v>
      </c>
      <c r="G34" s="333"/>
      <c r="H34" s="333"/>
      <c r="I34" s="333"/>
    </row>
    <row r="35" spans="1:9" s="146" customFormat="1" ht="19.5" customHeight="1">
      <c r="A35" s="340" t="s">
        <v>150</v>
      </c>
      <c r="B35" s="341" t="s">
        <v>72</v>
      </c>
      <c r="C35" s="341">
        <f>'studia  I stopnia'!H108</f>
        <v>45</v>
      </c>
      <c r="D35" s="341" t="s">
        <v>252</v>
      </c>
      <c r="E35" s="341" t="s">
        <v>72</v>
      </c>
      <c r="F35" s="348">
        <f>'studia  I stopnia'!G108</f>
        <v>5</v>
      </c>
      <c r="G35" s="333"/>
      <c r="H35" s="333"/>
      <c r="I35" s="333"/>
    </row>
    <row r="36" spans="1:9" s="146" customFormat="1" ht="19.5" customHeight="1">
      <c r="A36" s="340" t="s">
        <v>154</v>
      </c>
      <c r="B36" s="341" t="s">
        <v>72</v>
      </c>
      <c r="C36" s="341">
        <f>'studia  I stopnia'!H112</f>
        <v>15</v>
      </c>
      <c r="D36" s="341" t="s">
        <v>253</v>
      </c>
      <c r="E36" s="341" t="s">
        <v>72</v>
      </c>
      <c r="F36" s="348">
        <f>'studia  I stopnia'!G112</f>
        <v>3</v>
      </c>
      <c r="G36" s="333"/>
      <c r="I36" s="333"/>
    </row>
    <row r="37" spans="1:9" s="146" customFormat="1" ht="19.5" customHeight="1">
      <c r="A37" s="340" t="s">
        <v>157</v>
      </c>
      <c r="B37" s="341" t="s">
        <v>72</v>
      </c>
      <c r="C37" s="341">
        <f>'studia  I stopnia'!H115</f>
        <v>60</v>
      </c>
      <c r="D37" s="341" t="s">
        <v>254</v>
      </c>
      <c r="E37" s="341" t="s">
        <v>72</v>
      </c>
      <c r="F37" s="348">
        <f>'studia  I stopnia'!G115</f>
        <v>8</v>
      </c>
      <c r="G37" s="333"/>
      <c r="I37" s="333"/>
    </row>
    <row r="38" spans="1:9" s="146" customFormat="1" ht="30" customHeight="1">
      <c r="A38" s="643" t="s">
        <v>174</v>
      </c>
      <c r="B38" s="341">
        <v>90</v>
      </c>
      <c r="C38" s="341">
        <f>'studia  I stopnia'!H109</f>
        <v>90</v>
      </c>
      <c r="D38" s="341" t="s">
        <v>255</v>
      </c>
      <c r="E38" s="341" t="s">
        <v>72</v>
      </c>
      <c r="F38" s="348">
        <f>'studia  I stopnia'!G109</f>
        <v>16</v>
      </c>
      <c r="G38" s="333"/>
      <c r="H38" s="351"/>
      <c r="I38" s="333"/>
    </row>
    <row r="39" spans="1:9" s="146" customFormat="1" ht="30" customHeight="1">
      <c r="A39" s="642" t="s">
        <v>175</v>
      </c>
      <c r="B39" s="341" t="s">
        <v>72</v>
      </c>
      <c r="C39" s="341">
        <f>'studia  I stopnia'!H110</f>
        <v>60</v>
      </c>
      <c r="D39" s="341" t="s">
        <v>256</v>
      </c>
      <c r="E39" s="341" t="s">
        <v>72</v>
      </c>
      <c r="F39" s="348">
        <f>'studia  I stopnia'!G110</f>
        <v>8</v>
      </c>
      <c r="G39" s="333"/>
      <c r="I39" s="333"/>
    </row>
    <row r="40" spans="1:9" s="146" customFormat="1" ht="19.5" customHeight="1">
      <c r="A40" s="340" t="s">
        <v>153</v>
      </c>
      <c r="B40" s="341" t="s">
        <v>72</v>
      </c>
      <c r="C40" s="341">
        <f>'studia  I stopnia'!H111</f>
        <v>30</v>
      </c>
      <c r="D40" s="341" t="s">
        <v>257</v>
      </c>
      <c r="E40" s="341" t="s">
        <v>72</v>
      </c>
      <c r="F40" s="348">
        <f>'studia  I stopnia'!G111</f>
        <v>4</v>
      </c>
      <c r="G40" s="333"/>
      <c r="I40" s="333"/>
    </row>
    <row r="41" spans="1:9" s="146" customFormat="1" ht="19.5" customHeight="1">
      <c r="A41" s="340" t="s">
        <v>159</v>
      </c>
      <c r="B41" s="341" t="s">
        <v>72</v>
      </c>
      <c r="C41" s="341">
        <f>'studia  I stopnia'!H117</f>
        <v>30</v>
      </c>
      <c r="D41" s="341" t="s">
        <v>258</v>
      </c>
      <c r="E41" s="341" t="s">
        <v>72</v>
      </c>
      <c r="F41" s="348">
        <f>'studia  I stopnia'!G117</f>
        <v>6</v>
      </c>
      <c r="G41" s="333"/>
      <c r="I41" s="333"/>
    </row>
    <row r="42" spans="1:9" s="146" customFormat="1" ht="19.5" customHeight="1">
      <c r="A42" s="340" t="s">
        <v>176</v>
      </c>
      <c r="B42" s="341" t="s">
        <v>72</v>
      </c>
      <c r="C42" s="341">
        <f>'studia  I stopnia'!H116</f>
        <v>30</v>
      </c>
      <c r="D42" s="341" t="s">
        <v>259</v>
      </c>
      <c r="E42" s="341" t="s">
        <v>72</v>
      </c>
      <c r="F42" s="348">
        <f>'studia  I stopnia'!G116</f>
        <v>4</v>
      </c>
      <c r="I42" s="333"/>
    </row>
    <row r="43" spans="1:6" s="146" customFormat="1" ht="19.5" customHeight="1">
      <c r="A43" s="577"/>
      <c r="B43" s="578"/>
      <c r="C43" s="578"/>
      <c r="D43" s="578"/>
      <c r="E43" s="578"/>
      <c r="F43" s="579"/>
    </row>
    <row r="44" spans="1:6" s="146" customFormat="1" ht="19.5" customHeight="1">
      <c r="A44" s="355" t="s">
        <v>112</v>
      </c>
      <c r="B44" s="635">
        <f>2400*0.6</f>
        <v>1440</v>
      </c>
      <c r="C44" s="635">
        <f>'studia  I stopnia'!H170</f>
        <v>1464</v>
      </c>
      <c r="D44" s="635" t="s">
        <v>72</v>
      </c>
      <c r="E44" s="636">
        <v>210</v>
      </c>
      <c r="F44" s="635">
        <v>210</v>
      </c>
    </row>
    <row r="45" spans="1:6" s="146" customFormat="1" ht="19.5" customHeight="1">
      <c r="A45" s="580"/>
      <c r="B45" s="581"/>
      <c r="C45" s="581"/>
      <c r="D45" s="581"/>
      <c r="E45" s="581"/>
      <c r="F45" s="582"/>
    </row>
    <row r="46" spans="1:6" s="146" customFormat="1" ht="19.5" customHeight="1">
      <c r="A46" s="343" t="s">
        <v>75</v>
      </c>
      <c r="B46" s="634">
        <v>7</v>
      </c>
      <c r="C46" s="634">
        <v>8</v>
      </c>
      <c r="D46" s="634" t="s">
        <v>72</v>
      </c>
      <c r="E46" s="634" t="s">
        <v>72</v>
      </c>
      <c r="F46" s="634" t="s">
        <v>72</v>
      </c>
    </row>
    <row r="47" spans="1:6" s="146" customFormat="1" ht="19.5" customHeight="1">
      <c r="A47" s="583"/>
      <c r="B47" s="584"/>
      <c r="C47" s="584"/>
      <c r="D47" s="584"/>
      <c r="E47" s="584"/>
      <c r="F47" s="585"/>
    </row>
    <row r="48" spans="1:6" s="146" customFormat="1" ht="19.5" customHeight="1">
      <c r="A48" s="356" t="s">
        <v>110</v>
      </c>
      <c r="B48" s="587" t="s">
        <v>141</v>
      </c>
      <c r="C48" s="587" t="s">
        <v>177</v>
      </c>
      <c r="D48" s="587" t="s">
        <v>72</v>
      </c>
      <c r="E48" s="587" t="s">
        <v>72</v>
      </c>
      <c r="F48" s="587">
        <v>4</v>
      </c>
    </row>
    <row r="49" spans="1:6" s="146" customFormat="1" ht="19.5" customHeight="1">
      <c r="A49" s="357"/>
      <c r="B49" s="588"/>
      <c r="C49" s="588"/>
      <c r="D49" s="588"/>
      <c r="E49" s="588"/>
      <c r="F49" s="588"/>
    </row>
    <row r="50" spans="1:6" s="146" customFormat="1" ht="34.5" customHeight="1">
      <c r="A50" s="350" t="s">
        <v>108</v>
      </c>
      <c r="B50" s="341" t="s">
        <v>72</v>
      </c>
      <c r="C50" s="341" t="s">
        <v>72</v>
      </c>
      <c r="D50" s="341" t="s">
        <v>72</v>
      </c>
      <c r="E50" s="341">
        <v>15</v>
      </c>
      <c r="F50" s="341">
        <v>15</v>
      </c>
    </row>
    <row r="51" s="146" customFormat="1" ht="19.5" customHeight="1"/>
    <row r="52" spans="1:6" s="146" customFormat="1" ht="19.5" customHeight="1">
      <c r="A52" s="337" t="s">
        <v>76</v>
      </c>
      <c r="B52" s="338"/>
      <c r="C52" s="338"/>
      <c r="D52" s="338"/>
      <c r="E52" s="338"/>
      <c r="F52" s="338"/>
    </row>
    <row r="53" spans="1:6" s="146" customFormat="1" ht="19.5" customHeight="1">
      <c r="A53" s="337"/>
      <c r="B53" s="338"/>
      <c r="C53" s="338"/>
      <c r="D53" s="338"/>
      <c r="E53" s="338"/>
      <c r="F53" s="338"/>
    </row>
    <row r="54" spans="1:7" s="146" customFormat="1" ht="19.5" customHeight="1">
      <c r="A54" s="359" t="s">
        <v>116</v>
      </c>
      <c r="B54" s="338"/>
      <c r="C54" s="338"/>
      <c r="D54" s="338"/>
      <c r="E54" s="338"/>
      <c r="F54" s="338"/>
      <c r="G54" s="338"/>
    </row>
    <row r="55" spans="1:7" s="146" customFormat="1" ht="46.5" customHeight="1">
      <c r="A55" s="641" t="s">
        <v>280</v>
      </c>
      <c r="B55" s="586"/>
      <c r="C55" s="586"/>
      <c r="D55" s="586"/>
      <c r="E55" s="586"/>
      <c r="F55" s="586"/>
      <c r="G55" s="361"/>
    </row>
    <row r="56" spans="1:6" s="146" customFormat="1" ht="19.5" customHeight="1">
      <c r="A56" s="338"/>
      <c r="B56" s="338"/>
      <c r="C56" s="338"/>
      <c r="D56" s="338"/>
      <c r="E56" s="338"/>
      <c r="F56" s="338"/>
    </row>
    <row r="57" spans="1:6" s="146" customFormat="1" ht="19.5" customHeight="1">
      <c r="A57" s="362"/>
      <c r="B57" s="362" t="s">
        <v>77</v>
      </c>
      <c r="C57" s="575" t="s">
        <v>78</v>
      </c>
      <c r="D57" s="575"/>
      <c r="E57" s="575" t="s">
        <v>79</v>
      </c>
      <c r="F57" s="575"/>
    </row>
    <row r="58" spans="1:6" s="146" customFormat="1" ht="19.5" customHeight="1">
      <c r="A58" s="353" t="s">
        <v>80</v>
      </c>
      <c r="B58" s="347" t="s">
        <v>81</v>
      </c>
      <c r="C58" s="589">
        <f>'studia  I stopnia'!I170</f>
        <v>610</v>
      </c>
      <c r="D58" s="589"/>
      <c r="E58" s="574">
        <f>C58/$C$60</f>
        <v>0.4166666666666667</v>
      </c>
      <c r="F58" s="574"/>
    </row>
    <row r="59" spans="1:6" s="146" customFormat="1" ht="19.5" customHeight="1" thickBot="1">
      <c r="A59" s="363" t="s">
        <v>109</v>
      </c>
      <c r="B59" s="364">
        <v>0.5</v>
      </c>
      <c r="C59" s="590">
        <f>SUM('studia  I stopnia'!J170:L171)</f>
        <v>854</v>
      </c>
      <c r="D59" s="590"/>
      <c r="E59" s="574">
        <f>C59/$C$60</f>
        <v>0.5833333333333334</v>
      </c>
      <c r="F59" s="574"/>
    </row>
    <row r="60" spans="1:6" s="146" customFormat="1" ht="19.5" customHeight="1">
      <c r="A60" s="365" t="s">
        <v>82</v>
      </c>
      <c r="B60" s="366">
        <v>1</v>
      </c>
      <c r="C60" s="591">
        <f>SUM(C58:C59)</f>
        <v>1464</v>
      </c>
      <c r="D60" s="591"/>
      <c r="E60" s="576">
        <f>SUM(E58:F59)</f>
        <v>1</v>
      </c>
      <c r="F60" s="576"/>
    </row>
    <row r="61" spans="1:6" s="146" customFormat="1" ht="12" customHeight="1">
      <c r="A61" s="337"/>
      <c r="B61" s="338"/>
      <c r="C61" s="338"/>
      <c r="E61" s="338"/>
      <c r="F61" s="338"/>
    </row>
    <row r="62" spans="1:7" s="146" customFormat="1" ht="19.5" customHeight="1">
      <c r="A62" s="367" t="s">
        <v>117</v>
      </c>
      <c r="B62" s="368"/>
      <c r="C62" s="368"/>
      <c r="D62" s="368"/>
      <c r="E62" s="368"/>
      <c r="F62" s="338"/>
      <c r="G62" s="338"/>
    </row>
    <row r="63" spans="1:7" s="146" customFormat="1" ht="33.75" customHeight="1">
      <c r="A63" s="592" t="s">
        <v>224</v>
      </c>
      <c r="B63" s="592"/>
      <c r="C63" s="592"/>
      <c r="D63" s="592"/>
      <c r="E63" s="592"/>
      <c r="F63" s="592"/>
      <c r="G63" s="369"/>
    </row>
    <row r="64" spans="1:7" s="146" customFormat="1" ht="19.5" customHeight="1">
      <c r="A64" s="370"/>
      <c r="B64" s="368"/>
      <c r="C64" s="368"/>
      <c r="D64" s="368"/>
      <c r="E64" s="338"/>
      <c r="F64" s="338"/>
      <c r="G64" s="371"/>
    </row>
    <row r="65" spans="1:7" s="146" customFormat="1" ht="40.5" customHeight="1">
      <c r="A65" s="372"/>
      <c r="B65" s="372" t="s">
        <v>90</v>
      </c>
      <c r="C65" s="372" t="s">
        <v>74</v>
      </c>
      <c r="D65" s="372" t="s">
        <v>114</v>
      </c>
      <c r="E65" s="338"/>
      <c r="F65" s="338"/>
      <c r="G65" s="371"/>
    </row>
    <row r="66" spans="1:7" s="146" customFormat="1" ht="33" customHeight="1">
      <c r="A66" s="373" t="s">
        <v>227</v>
      </c>
      <c r="B66" s="374" t="s">
        <v>115</v>
      </c>
      <c r="C66" s="374">
        <f>SUM('studia  I stopnia'!H22+'studia  I stopnia'!H64)</f>
        <v>465</v>
      </c>
      <c r="D66" s="375">
        <f>C66/$C$68</f>
        <v>0.3176229508196721</v>
      </c>
      <c r="E66" s="338"/>
      <c r="F66" s="338"/>
      <c r="G66" s="371"/>
    </row>
    <row r="67" spans="1:7" s="146" customFormat="1" ht="19.5" customHeight="1" thickBot="1">
      <c r="A67" s="376" t="s">
        <v>228</v>
      </c>
      <c r="B67" s="377" t="s">
        <v>264</v>
      </c>
      <c r="C67" s="377">
        <f>'studia  I stopnia'!H119+'studia  I stopnia'!H165</f>
        <v>999</v>
      </c>
      <c r="D67" s="375">
        <f>C67/$C$68</f>
        <v>0.6823770491803278</v>
      </c>
      <c r="E67" s="338"/>
      <c r="F67" s="338"/>
      <c r="G67" s="371"/>
    </row>
    <row r="68" spans="1:10" s="146" customFormat="1" ht="19.5" customHeight="1">
      <c r="A68" s="378" t="s">
        <v>82</v>
      </c>
      <c r="B68" s="379"/>
      <c r="C68" s="380">
        <f>SUM(C66:C67)</f>
        <v>1464</v>
      </c>
      <c r="D68" s="381">
        <f>SUM(D66:D67)</f>
        <v>1</v>
      </c>
      <c r="E68" s="338"/>
      <c r="F68" s="338"/>
      <c r="J68" s="382"/>
    </row>
    <row r="69" spans="1:6" s="146" customFormat="1" ht="19.5" customHeight="1">
      <c r="A69" s="337"/>
      <c r="B69" s="338"/>
      <c r="C69" s="338"/>
      <c r="E69" s="338"/>
      <c r="F69" s="338"/>
    </row>
    <row r="70" spans="1:7" s="146" customFormat="1" ht="19.5" customHeight="1">
      <c r="A70" s="337"/>
      <c r="B70" s="338"/>
      <c r="C70" s="338"/>
      <c r="E70" s="338"/>
      <c r="F70" s="338"/>
      <c r="G70" s="371"/>
    </row>
    <row r="71" spans="1:7" s="146" customFormat="1" ht="19.5" customHeight="1">
      <c r="A71" s="359" t="s">
        <v>118</v>
      </c>
      <c r="B71" s="338"/>
      <c r="C71" s="338"/>
      <c r="E71" s="338"/>
      <c r="F71" s="338"/>
      <c r="G71" s="371"/>
    </row>
    <row r="72" spans="1:7" s="146" customFormat="1" ht="19.5" customHeight="1">
      <c r="A72" s="336" t="s">
        <v>83</v>
      </c>
      <c r="B72" s="338"/>
      <c r="C72" s="338"/>
      <c r="E72" s="338"/>
      <c r="F72" s="338"/>
      <c r="G72" s="371"/>
    </row>
    <row r="73" spans="1:7" s="146" customFormat="1" ht="19.5" customHeight="1">
      <c r="A73" s="336"/>
      <c r="B73" s="338"/>
      <c r="C73" s="338"/>
      <c r="E73" s="338"/>
      <c r="F73" s="338"/>
      <c r="G73" s="371"/>
    </row>
    <row r="74" spans="1:8" s="146" customFormat="1" ht="19.5" customHeight="1">
      <c r="A74" s="362" t="s">
        <v>84</v>
      </c>
      <c r="B74" s="362" t="s">
        <v>85</v>
      </c>
      <c r="C74" s="575" t="s">
        <v>86</v>
      </c>
      <c r="D74" s="575"/>
      <c r="E74" s="575" t="s">
        <v>87</v>
      </c>
      <c r="F74" s="575"/>
      <c r="G74" s="383"/>
      <c r="H74" s="383"/>
    </row>
    <row r="75" spans="1:8" s="146" customFormat="1" ht="19.5" customHeight="1">
      <c r="A75" s="353" t="s">
        <v>88</v>
      </c>
      <c r="B75" s="384">
        <v>0.1</v>
      </c>
      <c r="C75" s="589">
        <f>'studia  I stopnia'!H22</f>
        <v>210</v>
      </c>
      <c r="D75" s="589"/>
      <c r="E75" s="574">
        <f>C75/$C$78</f>
        <v>0.14344262295081966</v>
      </c>
      <c r="F75" s="574"/>
      <c r="G75" s="383"/>
      <c r="H75" s="383"/>
    </row>
    <row r="76" spans="1:8" s="146" customFormat="1" ht="19.5" customHeight="1">
      <c r="A76" s="353" t="s">
        <v>89</v>
      </c>
      <c r="B76" s="384">
        <v>0.35</v>
      </c>
      <c r="C76" s="589">
        <f>'studia  I stopnia'!H64</f>
        <v>255</v>
      </c>
      <c r="D76" s="589"/>
      <c r="E76" s="574">
        <f>C76/$C$78</f>
        <v>0.17418032786885246</v>
      </c>
      <c r="F76" s="574"/>
      <c r="G76" s="383"/>
      <c r="H76" s="383"/>
    </row>
    <row r="77" spans="1:8" s="146" customFormat="1" ht="19.5" customHeight="1" thickBot="1">
      <c r="A77" s="363" t="s">
        <v>97</v>
      </c>
      <c r="B77" s="364">
        <v>0.55</v>
      </c>
      <c r="C77" s="590">
        <f>'studia  I stopnia'!H119+'studia  I stopnia'!H165</f>
        <v>999</v>
      </c>
      <c r="D77" s="590"/>
      <c r="E77" s="574">
        <f>C77/$C$78</f>
        <v>0.6823770491803278</v>
      </c>
      <c r="F77" s="574"/>
      <c r="G77" s="383"/>
      <c r="H77" s="383"/>
    </row>
    <row r="78" spans="1:8" s="146" customFormat="1" ht="19.5" customHeight="1">
      <c r="A78" s="365" t="s">
        <v>82</v>
      </c>
      <c r="B78" s="366">
        <v>1</v>
      </c>
      <c r="C78" s="591">
        <f>SUM(C75:C77)</f>
        <v>1464</v>
      </c>
      <c r="D78" s="591"/>
      <c r="E78" s="576">
        <f>SUM(E75:E77)</f>
        <v>1</v>
      </c>
      <c r="F78" s="576"/>
      <c r="G78" s="385"/>
      <c r="H78" s="385"/>
    </row>
    <row r="79" spans="1:8" s="146" customFormat="1" ht="11.25" customHeight="1">
      <c r="A79" s="386"/>
      <c r="B79" s="338"/>
      <c r="C79" s="338"/>
      <c r="D79" s="338"/>
      <c r="E79" s="338"/>
      <c r="F79" s="338"/>
      <c r="G79" s="385"/>
      <c r="H79" s="385"/>
    </row>
    <row r="80" spans="1:8" s="146" customFormat="1" ht="19.5" customHeight="1">
      <c r="A80" s="359" t="s">
        <v>119</v>
      </c>
      <c r="B80" s="338"/>
      <c r="C80" s="338"/>
      <c r="D80" s="338"/>
      <c r="E80" s="338"/>
      <c r="F80" s="338"/>
      <c r="G80" s="338"/>
      <c r="H80" s="387"/>
    </row>
    <row r="81" spans="1:8" s="146" customFormat="1" ht="102" customHeight="1">
      <c r="A81" s="641" t="s">
        <v>279</v>
      </c>
      <c r="B81" s="586"/>
      <c r="C81" s="586"/>
      <c r="D81" s="586"/>
      <c r="E81" s="586"/>
      <c r="F81" s="586"/>
      <c r="G81" s="388"/>
      <c r="H81" s="387"/>
    </row>
    <row r="82" spans="1:7" s="146" customFormat="1" ht="19.5" customHeight="1">
      <c r="A82" s="360"/>
      <c r="B82" s="360"/>
      <c r="C82" s="360"/>
      <c r="D82" s="360"/>
      <c r="E82" s="360"/>
      <c r="F82" s="360"/>
      <c r="G82" s="360"/>
    </row>
    <row r="83" spans="1:7" s="146" customFormat="1" ht="39" customHeight="1">
      <c r="A83" s="389" t="s">
        <v>233</v>
      </c>
      <c r="B83" s="575" t="s">
        <v>90</v>
      </c>
      <c r="C83" s="575"/>
      <c r="D83" s="362" t="s">
        <v>234</v>
      </c>
      <c r="E83" s="362" t="s">
        <v>235</v>
      </c>
      <c r="G83" s="390"/>
    </row>
    <row r="84" spans="1:7" s="146" customFormat="1" ht="19.5" customHeight="1">
      <c r="A84" s="259" t="s">
        <v>236</v>
      </c>
      <c r="B84" s="637" t="s">
        <v>277</v>
      </c>
      <c r="C84" s="638"/>
      <c r="D84" s="639">
        <v>269</v>
      </c>
      <c r="E84" s="572" t="s">
        <v>272</v>
      </c>
      <c r="F84" s="391"/>
      <c r="G84" s="390"/>
    </row>
    <row r="85" spans="1:7" s="146" customFormat="1" ht="19.5" customHeight="1">
      <c r="A85" s="259" t="s">
        <v>237</v>
      </c>
      <c r="B85" s="640" t="s">
        <v>278</v>
      </c>
      <c r="C85" s="589"/>
      <c r="D85" s="354">
        <v>269</v>
      </c>
      <c r="E85" s="573"/>
      <c r="F85" s="392"/>
      <c r="G85" s="393"/>
    </row>
    <row r="86" spans="1:7" s="146" customFormat="1" ht="19.5" customHeight="1">
      <c r="A86" s="394"/>
      <c r="B86" s="395"/>
      <c r="C86" s="395"/>
      <c r="D86" s="395"/>
      <c r="E86" s="395"/>
      <c r="F86" s="395"/>
      <c r="G86" s="396"/>
    </row>
    <row r="87" spans="1:7" s="146" customFormat="1" ht="19.5" customHeight="1">
      <c r="A87" s="394"/>
      <c r="B87" s="395"/>
      <c r="C87" s="395"/>
      <c r="D87" s="395"/>
      <c r="E87" s="593" t="s">
        <v>239</v>
      </c>
      <c r="F87" s="593"/>
      <c r="G87" s="396"/>
    </row>
    <row r="88" spans="1:7" s="146" customFormat="1" ht="19.5" customHeight="1">
      <c r="A88" s="394"/>
      <c r="B88" s="395"/>
      <c r="C88" s="395"/>
      <c r="D88" s="395"/>
      <c r="E88" s="397"/>
      <c r="F88" s="397"/>
      <c r="G88" s="396"/>
    </row>
    <row r="89" spans="2:7" s="146" customFormat="1" ht="19.5" customHeight="1">
      <c r="B89" s="338"/>
      <c r="C89" s="338"/>
      <c r="E89" s="398" t="s">
        <v>105</v>
      </c>
      <c r="G89" s="383"/>
    </row>
    <row r="90" spans="1:7" s="146" customFormat="1" ht="19.5" customHeight="1">
      <c r="A90" s="399" t="s">
        <v>0</v>
      </c>
      <c r="B90" s="383"/>
      <c r="C90" s="383"/>
      <c r="E90" s="400" t="s">
        <v>107</v>
      </c>
      <c r="G90" s="385"/>
    </row>
    <row r="91" spans="1:7" s="146" customFormat="1" ht="19.5" customHeight="1">
      <c r="A91" s="401"/>
      <c r="B91" s="383"/>
      <c r="C91" s="383"/>
      <c r="D91" s="385"/>
      <c r="E91" s="400" t="s">
        <v>4</v>
      </c>
      <c r="G91" s="385"/>
    </row>
    <row r="92" spans="1:3" s="146" customFormat="1" ht="19.5" customHeight="1">
      <c r="A92" s="398" t="s">
        <v>105</v>
      </c>
      <c r="B92" s="383"/>
      <c r="C92" s="383"/>
    </row>
    <row r="93" spans="1:3" s="146" customFormat="1" ht="19.5" customHeight="1">
      <c r="A93" s="400" t="s">
        <v>106</v>
      </c>
      <c r="C93" s="385"/>
    </row>
    <row r="94" spans="1:3" s="146" customFormat="1" ht="19.5" customHeight="1">
      <c r="A94" s="400" t="s">
        <v>4</v>
      </c>
      <c r="B94" s="385"/>
      <c r="C94" s="385"/>
    </row>
    <row r="95" spans="1:6" s="146" customFormat="1" ht="13.5">
      <c r="A95" s="402"/>
      <c r="B95" s="387"/>
      <c r="C95" s="387"/>
      <c r="D95" s="387"/>
      <c r="E95" s="387"/>
      <c r="F95" s="387"/>
    </row>
    <row r="96" spans="1:6" s="146" customFormat="1" ht="12.75">
      <c r="A96" s="387"/>
      <c r="B96" s="387"/>
      <c r="C96" s="387"/>
      <c r="D96" s="387"/>
      <c r="E96" s="387"/>
      <c r="F96" s="387"/>
    </row>
    <row r="97" s="146" customFormat="1" ht="12.75"/>
    <row r="98" s="146" customFormat="1" ht="12.75"/>
    <row r="99" s="146" customFormat="1" ht="12.75"/>
    <row r="100" spans="1:6" ht="12.75">
      <c r="A100" s="146"/>
      <c r="B100" s="146"/>
      <c r="C100" s="146"/>
      <c r="D100" s="146"/>
      <c r="E100" s="146"/>
      <c r="F100" s="146"/>
    </row>
    <row r="101" spans="1:6" ht="12.75">
      <c r="A101" s="146"/>
      <c r="B101" s="146"/>
      <c r="C101" s="146"/>
      <c r="D101" s="146"/>
      <c r="E101" s="146"/>
      <c r="F101" s="146"/>
    </row>
    <row r="102" spans="1:6" ht="12.75">
      <c r="A102" s="146"/>
      <c r="B102" s="146"/>
      <c r="C102" s="146"/>
      <c r="D102" s="146"/>
      <c r="E102" s="146"/>
      <c r="F102" s="146"/>
    </row>
    <row r="103" spans="1:6" ht="12.75">
      <c r="A103" s="146"/>
      <c r="B103" s="146"/>
      <c r="C103" s="146"/>
      <c r="D103" s="146"/>
      <c r="E103" s="146"/>
      <c r="F103" s="146"/>
    </row>
    <row r="104" spans="1:6" ht="12.75">
      <c r="A104" s="146"/>
      <c r="B104" s="146"/>
      <c r="C104" s="146"/>
      <c r="D104" s="146"/>
      <c r="E104" s="146"/>
      <c r="F104" s="146"/>
    </row>
    <row r="105" spans="1:6" ht="12.75">
      <c r="A105" s="146"/>
      <c r="B105" s="146"/>
      <c r="C105" s="146"/>
      <c r="D105" s="146"/>
      <c r="E105" s="146"/>
      <c r="F105" s="146"/>
    </row>
    <row r="106" spans="1:6" ht="12.75">
      <c r="A106" s="146"/>
      <c r="B106" s="146"/>
      <c r="C106" s="146"/>
      <c r="D106" s="146"/>
      <c r="E106" s="146"/>
      <c r="F106" s="146"/>
    </row>
    <row r="107" spans="1:6" ht="12.75">
      <c r="A107" s="146"/>
      <c r="B107" s="146"/>
      <c r="C107" s="146"/>
      <c r="D107" s="146"/>
      <c r="E107" s="146"/>
      <c r="F107" s="146"/>
    </row>
    <row r="108" spans="1:6" ht="12.75">
      <c r="A108" s="146"/>
      <c r="B108" s="146"/>
      <c r="C108" s="146"/>
      <c r="D108" s="146"/>
      <c r="E108" s="146"/>
      <c r="F108" s="146"/>
    </row>
    <row r="109" spans="1:6" ht="12.75">
      <c r="A109" s="146"/>
      <c r="B109" s="146"/>
      <c r="C109" s="146"/>
      <c r="D109" s="146"/>
      <c r="E109" s="146"/>
      <c r="F109" s="146"/>
    </row>
    <row r="110" spans="1:6" ht="12.75">
      <c r="A110" s="146"/>
      <c r="B110" s="146"/>
      <c r="C110" s="146"/>
      <c r="D110" s="146"/>
      <c r="E110" s="146"/>
      <c r="F110" s="146"/>
    </row>
    <row r="111" spans="1:6" ht="12.75">
      <c r="A111" s="146"/>
      <c r="B111" s="146"/>
      <c r="C111" s="146"/>
      <c r="D111" s="146"/>
      <c r="E111" s="146"/>
      <c r="F111" s="146"/>
    </row>
    <row r="112" spans="1:6" ht="12.75">
      <c r="A112" s="146"/>
      <c r="B112" s="146"/>
      <c r="C112" s="146"/>
      <c r="D112" s="146"/>
      <c r="E112" s="146"/>
      <c r="F112" s="146"/>
    </row>
    <row r="113" spans="1:6" ht="12.75">
      <c r="A113" s="146"/>
      <c r="B113" s="146"/>
      <c r="C113" s="146"/>
      <c r="D113" s="146"/>
      <c r="E113" s="146"/>
      <c r="F113" s="146"/>
    </row>
    <row r="114" spans="1:6" ht="12.75">
      <c r="A114" s="146"/>
      <c r="B114" s="146"/>
      <c r="C114" s="146"/>
      <c r="D114" s="146"/>
      <c r="E114" s="146"/>
      <c r="F114" s="146"/>
    </row>
    <row r="115" spans="1:6" ht="12.75">
      <c r="A115" s="146"/>
      <c r="B115" s="146"/>
      <c r="C115" s="146"/>
      <c r="D115" s="146"/>
      <c r="E115" s="146"/>
      <c r="F115" s="146"/>
    </row>
    <row r="116" spans="1:6" ht="12.75">
      <c r="A116" s="146"/>
      <c r="B116" s="146"/>
      <c r="C116" s="146"/>
      <c r="D116" s="146"/>
      <c r="E116" s="146"/>
      <c r="F116" s="146"/>
    </row>
    <row r="117" spans="1:6" ht="12.75">
      <c r="A117" s="146"/>
      <c r="B117" s="146"/>
      <c r="C117" s="146"/>
      <c r="D117" s="146"/>
      <c r="E117" s="146"/>
      <c r="F117" s="146"/>
    </row>
  </sheetData>
  <sheetProtection/>
  <mergeCells count="40">
    <mergeCell ref="E87:F87"/>
    <mergeCell ref="A3:F3"/>
    <mergeCell ref="A28:F28"/>
    <mergeCell ref="A13:A14"/>
    <mergeCell ref="E13:F13"/>
    <mergeCell ref="B13:C13"/>
    <mergeCell ref="A22:F22"/>
    <mergeCell ref="C57:D57"/>
    <mergeCell ref="C58:D58"/>
    <mergeCell ref="E48:E49"/>
    <mergeCell ref="F48:F49"/>
    <mergeCell ref="C48:C49"/>
    <mergeCell ref="B83:C83"/>
    <mergeCell ref="A81:F81"/>
    <mergeCell ref="C78:D78"/>
    <mergeCell ref="E78:F78"/>
    <mergeCell ref="E74:F74"/>
    <mergeCell ref="E75:F75"/>
    <mergeCell ref="E59:F59"/>
    <mergeCell ref="E76:F76"/>
    <mergeCell ref="B48:B49"/>
    <mergeCell ref="B84:C84"/>
    <mergeCell ref="B85:C85"/>
    <mergeCell ref="C59:D59"/>
    <mergeCell ref="C60:D60"/>
    <mergeCell ref="C76:D76"/>
    <mergeCell ref="C77:D77"/>
    <mergeCell ref="C74:D74"/>
    <mergeCell ref="C75:D75"/>
    <mergeCell ref="A63:F63"/>
    <mergeCell ref="E84:E85"/>
    <mergeCell ref="E77:F77"/>
    <mergeCell ref="E57:F57"/>
    <mergeCell ref="E58:F58"/>
    <mergeCell ref="E60:F60"/>
    <mergeCell ref="A43:F43"/>
    <mergeCell ref="A45:F45"/>
    <mergeCell ref="A47:F47"/>
    <mergeCell ref="A55:F55"/>
    <mergeCell ref="D48:D4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75" r:id="rId1"/>
  <rowBreaks count="1" manualBreakCount="1">
    <brk id="5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view="pageBreakPreview" zoomScale="90" zoomScaleNormal="90" zoomScaleSheetLayoutView="90" zoomScalePageLayoutView="0" workbookViewId="0" topLeftCell="A70">
      <selection activeCell="B16" sqref="B16"/>
    </sheetView>
  </sheetViews>
  <sheetFormatPr defaultColWidth="9.125" defaultRowHeight="12.75"/>
  <cols>
    <col min="1" max="1" width="46.625" style="281" customWidth="1"/>
    <col min="2" max="2" width="12.625" style="281" customWidth="1"/>
    <col min="3" max="3" width="10.625" style="281" customWidth="1"/>
    <col min="4" max="4" width="14.625" style="281" customWidth="1"/>
    <col min="5" max="5" width="12.625" style="281" customWidth="1"/>
    <col min="6" max="6" width="11.125" style="281" customWidth="1"/>
    <col min="7" max="7" width="37.00390625" style="281" hidden="1" customWidth="1"/>
    <col min="8" max="16384" width="9.125" style="281" customWidth="1"/>
  </cols>
  <sheetData>
    <row r="1" spans="6:7" ht="18">
      <c r="F1" s="282" t="s">
        <v>210</v>
      </c>
      <c r="G1" s="282" t="s">
        <v>210</v>
      </c>
    </row>
    <row r="2" ht="12.75">
      <c r="G2" s="283"/>
    </row>
    <row r="3" spans="1:7" s="284" customFormat="1" ht="38.25" customHeight="1">
      <c r="A3" s="624" t="s">
        <v>211</v>
      </c>
      <c r="B3" s="624"/>
      <c r="C3" s="624"/>
      <c r="D3" s="624"/>
      <c r="E3" s="624"/>
      <c r="F3" s="624"/>
      <c r="G3" s="624"/>
    </row>
    <row r="4" s="284" customFormat="1" ht="12.75"/>
    <row r="5" spans="1:6" s="284" customFormat="1" ht="15">
      <c r="A5" s="21" t="s">
        <v>68</v>
      </c>
      <c r="B5" s="13" t="s">
        <v>212</v>
      </c>
      <c r="C5" s="13"/>
      <c r="D5" s="15"/>
      <c r="E5" s="15"/>
      <c r="F5" s="15"/>
    </row>
    <row r="6" spans="1:6" s="284" customFormat="1" ht="15">
      <c r="A6" s="21" t="s">
        <v>69</v>
      </c>
      <c r="B6" s="13" t="s">
        <v>212</v>
      </c>
      <c r="C6" s="13"/>
      <c r="D6" s="15"/>
      <c r="E6" s="15"/>
      <c r="F6" s="15"/>
    </row>
    <row r="7" spans="1:6" s="284" customFormat="1" ht="15">
      <c r="A7" s="21" t="s">
        <v>70</v>
      </c>
      <c r="B7" s="13" t="s">
        <v>212</v>
      </c>
      <c r="C7" s="13"/>
      <c r="D7" s="15"/>
      <c r="E7" s="15"/>
      <c r="F7" s="15"/>
    </row>
    <row r="8" spans="1:6" s="284" customFormat="1" ht="15">
      <c r="A8" s="21" t="s">
        <v>91</v>
      </c>
      <c r="B8" s="13" t="s">
        <v>212</v>
      </c>
      <c r="C8" s="13"/>
      <c r="D8" s="15"/>
      <c r="E8" s="15"/>
      <c r="F8" s="15"/>
    </row>
    <row r="9" spans="1:6" s="284" customFormat="1" ht="15">
      <c r="A9" s="21" t="s">
        <v>99</v>
      </c>
      <c r="B9" s="13" t="s">
        <v>212</v>
      </c>
      <c r="C9" s="13"/>
      <c r="D9" s="15"/>
      <c r="E9" s="15"/>
      <c r="F9" s="15"/>
    </row>
    <row r="10" spans="1:6" s="284" customFormat="1" ht="15">
      <c r="A10" s="15"/>
      <c r="B10" s="15"/>
      <c r="C10" s="15"/>
      <c r="D10" s="15"/>
      <c r="E10" s="15"/>
      <c r="F10" s="15"/>
    </row>
    <row r="11" spans="1:6" s="284" customFormat="1" ht="24.75" customHeight="1">
      <c r="A11" s="625" t="s">
        <v>213</v>
      </c>
      <c r="B11" s="627" t="s">
        <v>103</v>
      </c>
      <c r="C11" s="628"/>
      <c r="D11" s="285" t="s">
        <v>104</v>
      </c>
      <c r="E11" s="627" t="s">
        <v>100</v>
      </c>
      <c r="F11" s="628"/>
    </row>
    <row r="12" spans="1:6" s="284" customFormat="1" ht="24.75" customHeight="1">
      <c r="A12" s="626"/>
      <c r="B12" s="285" t="s">
        <v>101</v>
      </c>
      <c r="C12" s="285" t="s">
        <v>102</v>
      </c>
      <c r="D12" s="285" t="s">
        <v>102</v>
      </c>
      <c r="E12" s="285" t="s">
        <v>101</v>
      </c>
      <c r="F12" s="285" t="s">
        <v>102</v>
      </c>
    </row>
    <row r="13" spans="1:7" s="284" customFormat="1" ht="18" customHeight="1">
      <c r="A13" s="286" t="s">
        <v>71</v>
      </c>
      <c r="B13" s="1">
        <f>SUM(B14,B21)</f>
        <v>0</v>
      </c>
      <c r="C13" s="287">
        <f>SUM(C14,C21)</f>
        <v>0</v>
      </c>
      <c r="D13" s="1" t="s">
        <v>72</v>
      </c>
      <c r="E13" s="1">
        <v>0</v>
      </c>
      <c r="F13" s="287">
        <f>SUM(F14,F21)</f>
        <v>0</v>
      </c>
      <c r="G13" s="287">
        <f>SUM(G14,G21)</f>
        <v>0</v>
      </c>
    </row>
    <row r="14" spans="1:7" s="284" customFormat="1" ht="18" customHeight="1">
      <c r="A14" s="288" t="s">
        <v>214</v>
      </c>
      <c r="B14" s="289" t="s">
        <v>72</v>
      </c>
      <c r="C14" s="289" t="s">
        <v>72</v>
      </c>
      <c r="D14" s="290" t="s">
        <v>72</v>
      </c>
      <c r="E14" s="290" t="s">
        <v>72</v>
      </c>
      <c r="F14" s="289" t="s">
        <v>72</v>
      </c>
      <c r="G14" s="10">
        <f>SUM(G16:G20)</f>
        <v>0</v>
      </c>
    </row>
    <row r="15" spans="1:7" s="284" customFormat="1" ht="18" customHeight="1">
      <c r="A15" s="611" t="s">
        <v>215</v>
      </c>
      <c r="B15" s="612"/>
      <c r="C15" s="612"/>
      <c r="D15" s="612"/>
      <c r="E15" s="612"/>
      <c r="F15" s="612"/>
      <c r="G15" s="613"/>
    </row>
    <row r="16" spans="1:7" s="284" customFormat="1" ht="18" customHeight="1">
      <c r="A16" s="4"/>
      <c r="B16" s="9"/>
      <c r="C16" s="9"/>
      <c r="D16" s="1"/>
      <c r="E16" s="1"/>
      <c r="F16" s="1"/>
      <c r="G16" s="2"/>
    </row>
    <row r="17" spans="1:7" s="284" customFormat="1" ht="18" customHeight="1">
      <c r="A17" s="4"/>
      <c r="B17" s="9"/>
      <c r="C17" s="9"/>
      <c r="D17" s="1"/>
      <c r="E17" s="1"/>
      <c r="F17" s="1"/>
      <c r="G17" s="2"/>
    </row>
    <row r="18" spans="1:7" s="284" customFormat="1" ht="18" customHeight="1">
      <c r="A18" s="4"/>
      <c r="B18" s="9"/>
      <c r="C18" s="9"/>
      <c r="D18" s="1"/>
      <c r="E18" s="1"/>
      <c r="F18" s="1"/>
      <c r="G18" s="2"/>
    </row>
    <row r="19" spans="1:7" s="284" customFormat="1" ht="18" customHeight="1">
      <c r="A19" s="4"/>
      <c r="B19" s="9"/>
      <c r="C19" s="9"/>
      <c r="D19" s="1"/>
      <c r="E19" s="1"/>
      <c r="F19" s="1"/>
      <c r="G19" s="2"/>
    </row>
    <row r="20" spans="1:7" s="284" customFormat="1" ht="18" customHeight="1">
      <c r="A20" s="4"/>
      <c r="B20" s="9"/>
      <c r="C20" s="9"/>
      <c r="D20" s="1"/>
      <c r="E20" s="1"/>
      <c r="F20" s="1"/>
      <c r="G20" s="291"/>
    </row>
    <row r="21" spans="1:7" s="284" customFormat="1" ht="18" customHeight="1">
      <c r="A21" s="288" t="s">
        <v>95</v>
      </c>
      <c r="B21" s="289">
        <f>SUM(B23:B27)</f>
        <v>0</v>
      </c>
      <c r="C21" s="289">
        <f>SUM(C23:C27)</f>
        <v>0</v>
      </c>
      <c r="D21" s="290" t="s">
        <v>72</v>
      </c>
      <c r="E21" s="289">
        <f>SUM(E23:E27)</f>
        <v>0</v>
      </c>
      <c r="F21" s="289">
        <f>SUM(F23:F27)</f>
        <v>0</v>
      </c>
      <c r="G21" s="10">
        <f>SUM(G23:G27)</f>
        <v>0</v>
      </c>
    </row>
    <row r="22" spans="1:7" s="284" customFormat="1" ht="18" customHeight="1">
      <c r="A22" s="611" t="s">
        <v>215</v>
      </c>
      <c r="B22" s="612"/>
      <c r="C22" s="612"/>
      <c r="D22" s="612"/>
      <c r="E22" s="612"/>
      <c r="F22" s="612"/>
      <c r="G22" s="613"/>
    </row>
    <row r="23" spans="1:7" s="284" customFormat="1" ht="18" customHeight="1">
      <c r="A23" s="4"/>
      <c r="B23" s="1"/>
      <c r="C23" s="1"/>
      <c r="D23" s="1"/>
      <c r="E23" s="1"/>
      <c r="F23" s="1"/>
      <c r="G23" s="2"/>
    </row>
    <row r="24" spans="1:7" s="284" customFormat="1" ht="18" customHeight="1">
      <c r="A24" s="4"/>
      <c r="B24" s="1"/>
      <c r="C24" s="1"/>
      <c r="D24" s="1"/>
      <c r="E24" s="1"/>
      <c r="F24" s="1"/>
      <c r="G24" s="2"/>
    </row>
    <row r="25" spans="1:7" s="284" customFormat="1" ht="18" customHeight="1">
      <c r="A25" s="4"/>
      <c r="B25" s="1"/>
      <c r="C25" s="1"/>
      <c r="D25" s="1"/>
      <c r="E25" s="1"/>
      <c r="F25" s="1"/>
      <c r="G25" s="2"/>
    </row>
    <row r="26" spans="1:7" s="284" customFormat="1" ht="18" customHeight="1">
      <c r="A26" s="4"/>
      <c r="B26" s="1"/>
      <c r="C26" s="1"/>
      <c r="D26" s="1"/>
      <c r="E26" s="1"/>
      <c r="F26" s="1"/>
      <c r="G26" s="2"/>
    </row>
    <row r="27" spans="1:7" s="284" customFormat="1" ht="18" customHeight="1">
      <c r="A27" s="4"/>
      <c r="B27" s="1"/>
      <c r="C27" s="1"/>
      <c r="D27" s="1"/>
      <c r="E27" s="1"/>
      <c r="F27" s="1"/>
      <c r="G27" s="2"/>
    </row>
    <row r="28" spans="1:7" s="284" customFormat="1" ht="18" customHeight="1">
      <c r="A28" s="288" t="s">
        <v>216</v>
      </c>
      <c r="B28" s="289" t="s">
        <v>72</v>
      </c>
      <c r="C28" s="289" t="s">
        <v>72</v>
      </c>
      <c r="D28" s="290" t="s">
        <v>72</v>
      </c>
      <c r="E28" s="290" t="s">
        <v>72</v>
      </c>
      <c r="F28" s="289" t="s">
        <v>72</v>
      </c>
      <c r="G28" s="10" t="s">
        <v>72</v>
      </c>
    </row>
    <row r="29" spans="1:7" s="284" customFormat="1" ht="18" customHeight="1">
      <c r="A29" s="620" t="s">
        <v>215</v>
      </c>
      <c r="B29" s="621"/>
      <c r="C29" s="621"/>
      <c r="D29" s="621"/>
      <c r="E29" s="621"/>
      <c r="F29" s="622"/>
      <c r="G29" s="6"/>
    </row>
    <row r="30" spans="1:7" s="284" customFormat="1" ht="18" customHeight="1">
      <c r="A30" s="3"/>
      <c r="B30" s="5"/>
      <c r="C30" s="5"/>
      <c r="D30" s="5"/>
      <c r="E30" s="5"/>
      <c r="F30" s="5"/>
      <c r="G30" s="6"/>
    </row>
    <row r="31" spans="1:7" s="284" customFormat="1" ht="18" customHeight="1">
      <c r="A31" s="3"/>
      <c r="B31" s="5"/>
      <c r="C31" s="5"/>
      <c r="D31" s="5"/>
      <c r="E31" s="5"/>
      <c r="F31" s="5"/>
      <c r="G31" s="6"/>
    </row>
    <row r="32" spans="1:7" s="284" customFormat="1" ht="18" customHeight="1">
      <c r="A32" s="4"/>
      <c r="B32" s="5"/>
      <c r="C32" s="5"/>
      <c r="D32" s="5"/>
      <c r="E32" s="5"/>
      <c r="F32" s="5"/>
      <c r="G32" s="6"/>
    </row>
    <row r="33" spans="1:7" s="284" customFormat="1" ht="18" customHeight="1">
      <c r="A33" s="4"/>
      <c r="B33" s="5"/>
      <c r="C33" s="5"/>
      <c r="D33" s="5"/>
      <c r="E33" s="5"/>
      <c r="F33" s="5"/>
      <c r="G33" s="6"/>
    </row>
    <row r="34" spans="1:7" s="284" customFormat="1" ht="18" customHeight="1">
      <c r="A34" s="12"/>
      <c r="B34" s="1"/>
      <c r="C34" s="1"/>
      <c r="D34" s="1"/>
      <c r="E34" s="1"/>
      <c r="F34" s="1"/>
      <c r="G34" s="6"/>
    </row>
    <row r="35" spans="1:7" s="284" customFormat="1" ht="15">
      <c r="A35" s="292" t="s">
        <v>217</v>
      </c>
      <c r="B35" s="293"/>
      <c r="C35" s="293"/>
      <c r="D35" s="294"/>
      <c r="E35" s="294"/>
      <c r="F35" s="294"/>
      <c r="G35" s="295"/>
    </row>
    <row r="36" spans="1:7" s="284" customFormat="1" ht="15">
      <c r="A36" s="614"/>
      <c r="B36" s="615"/>
      <c r="C36" s="615"/>
      <c r="D36" s="615"/>
      <c r="E36" s="615"/>
      <c r="F36" s="615"/>
      <c r="G36" s="616"/>
    </row>
    <row r="37" spans="1:7" s="284" customFormat="1" ht="15">
      <c r="A37" s="288" t="s">
        <v>75</v>
      </c>
      <c r="B37" s="290"/>
      <c r="C37" s="290"/>
      <c r="D37" s="290" t="s">
        <v>72</v>
      </c>
      <c r="E37" s="290" t="s">
        <v>72</v>
      </c>
      <c r="F37" s="290" t="s">
        <v>72</v>
      </c>
      <c r="G37" s="11" t="s">
        <v>72</v>
      </c>
    </row>
    <row r="38" spans="1:7" s="284" customFormat="1" ht="15.75" customHeight="1">
      <c r="A38" s="617"/>
      <c r="B38" s="618"/>
      <c r="C38" s="618"/>
      <c r="D38" s="618"/>
      <c r="E38" s="618"/>
      <c r="F38" s="618"/>
      <c r="G38" s="619"/>
    </row>
    <row r="39" spans="1:7" s="284" customFormat="1" ht="17.25" customHeight="1">
      <c r="A39" s="296" t="s">
        <v>110</v>
      </c>
      <c r="B39" s="297"/>
      <c r="C39" s="297"/>
      <c r="D39" s="298"/>
      <c r="E39" s="298"/>
      <c r="F39" s="298"/>
      <c r="G39" s="298"/>
    </row>
    <row r="40" spans="1:7" s="284" customFormat="1" ht="20.25" customHeight="1">
      <c r="A40" s="299"/>
      <c r="B40" s="300"/>
      <c r="C40" s="300"/>
      <c r="D40" s="300"/>
      <c r="E40" s="300"/>
      <c r="F40" s="300"/>
      <c r="G40" s="300"/>
    </row>
    <row r="41" spans="1:7" s="284" customFormat="1" ht="34.5" customHeight="1">
      <c r="A41" s="301" t="s">
        <v>108</v>
      </c>
      <c r="B41" s="1" t="s">
        <v>72</v>
      </c>
      <c r="C41" s="1"/>
      <c r="D41" s="286"/>
      <c r="E41" s="286"/>
      <c r="F41" s="286"/>
      <c r="G41" s="286"/>
    </row>
    <row r="42" s="284" customFormat="1" ht="12.75"/>
    <row r="43" spans="1:7" s="284" customFormat="1" ht="15">
      <c r="A43" s="13" t="s">
        <v>76</v>
      </c>
      <c r="B43" s="15"/>
      <c r="C43" s="15"/>
      <c r="D43" s="15"/>
      <c r="E43" s="15"/>
      <c r="F43" s="15"/>
      <c r="G43" s="15"/>
    </row>
    <row r="44" spans="1:7" s="284" customFormat="1" ht="15">
      <c r="A44" s="13"/>
      <c r="B44" s="15"/>
      <c r="C44" s="15"/>
      <c r="D44" s="15"/>
      <c r="E44" s="15"/>
      <c r="F44" s="15"/>
      <c r="G44" s="15"/>
    </row>
    <row r="45" spans="1:7" s="284" customFormat="1" ht="15">
      <c r="A45" s="302" t="s">
        <v>116</v>
      </c>
      <c r="B45" s="15"/>
      <c r="C45" s="15"/>
      <c r="D45" s="15"/>
      <c r="E45" s="15"/>
      <c r="F45" s="15"/>
      <c r="G45" s="15"/>
    </row>
    <row r="46" spans="1:7" s="303" customFormat="1" ht="51.75" customHeight="1">
      <c r="A46" s="608" t="s">
        <v>240</v>
      </c>
      <c r="B46" s="608"/>
      <c r="C46" s="608"/>
      <c r="D46" s="608"/>
      <c r="E46" s="608"/>
      <c r="F46" s="608"/>
      <c r="G46" s="608"/>
    </row>
    <row r="47" spans="1:7" s="284" customFormat="1" ht="15">
      <c r="A47" s="15"/>
      <c r="B47" s="15"/>
      <c r="C47" s="15"/>
      <c r="D47" s="15"/>
      <c r="E47" s="15"/>
      <c r="F47" s="15"/>
      <c r="G47" s="15"/>
    </row>
    <row r="48" spans="1:7" s="284" customFormat="1" ht="15" customHeight="1">
      <c r="A48" s="16" t="s">
        <v>218</v>
      </c>
      <c r="B48" s="16" t="s">
        <v>219</v>
      </c>
      <c r="C48" s="607" t="s">
        <v>220</v>
      </c>
      <c r="D48" s="607"/>
      <c r="E48" s="16" t="s">
        <v>221</v>
      </c>
      <c r="F48" s="24"/>
      <c r="G48" s="304"/>
    </row>
    <row r="49" spans="1:7" s="284" customFormat="1" ht="15" customHeight="1">
      <c r="A49" s="4" t="s">
        <v>222</v>
      </c>
      <c r="B49" s="9"/>
      <c r="C49" s="601"/>
      <c r="D49" s="601"/>
      <c r="E49" s="9"/>
      <c r="F49" s="604"/>
      <c r="G49" s="631"/>
    </row>
    <row r="50" spans="1:7" s="284" customFormat="1" ht="33" customHeight="1" thickBot="1">
      <c r="A50" s="17" t="s">
        <v>223</v>
      </c>
      <c r="B50" s="9"/>
      <c r="C50" s="609"/>
      <c r="D50" s="609"/>
      <c r="E50" s="305"/>
      <c r="F50" s="604"/>
      <c r="G50" s="606"/>
    </row>
    <row r="51" spans="1:7" s="284" customFormat="1" ht="15" customHeight="1">
      <c r="A51" s="19" t="s">
        <v>82</v>
      </c>
      <c r="B51" s="20">
        <v>1</v>
      </c>
      <c r="C51" s="610">
        <f>SUM(C49:D50)</f>
        <v>0</v>
      </c>
      <c r="D51" s="610"/>
      <c r="E51" s="306">
        <f>SUM(E49:E50)</f>
        <v>0</v>
      </c>
      <c r="F51" s="604"/>
      <c r="G51" s="605"/>
    </row>
    <row r="52" spans="1:7" s="284" customFormat="1" ht="15">
      <c r="A52" s="13"/>
      <c r="B52" s="15"/>
      <c r="C52" s="15"/>
      <c r="F52" s="15"/>
      <c r="G52" s="15"/>
    </row>
    <row r="53" spans="1:7" s="284" customFormat="1" ht="15">
      <c r="A53" s="307" t="s">
        <v>117</v>
      </c>
      <c r="B53" s="308"/>
      <c r="C53" s="308"/>
      <c r="D53" s="308"/>
      <c r="E53" s="308"/>
      <c r="F53" s="15"/>
      <c r="G53" s="15"/>
    </row>
    <row r="54" spans="1:7" s="284" customFormat="1" ht="34.5" customHeight="1">
      <c r="A54" s="632" t="s">
        <v>224</v>
      </c>
      <c r="B54" s="632"/>
      <c r="C54" s="632"/>
      <c r="D54" s="632"/>
      <c r="E54" s="632"/>
      <c r="F54" s="633"/>
      <c r="G54" s="633"/>
    </row>
    <row r="55" spans="1:7" s="284" customFormat="1" ht="15">
      <c r="A55" s="30"/>
      <c r="B55" s="308"/>
      <c r="C55" s="308"/>
      <c r="D55" s="308"/>
      <c r="E55" s="308"/>
      <c r="F55" s="15"/>
      <c r="G55" s="15"/>
    </row>
    <row r="56" spans="1:7" s="284" customFormat="1" ht="30.75">
      <c r="A56" s="309" t="s">
        <v>225</v>
      </c>
      <c r="B56" s="309" t="s">
        <v>90</v>
      </c>
      <c r="C56" s="309" t="s">
        <v>220</v>
      </c>
      <c r="D56" s="309" t="s">
        <v>226</v>
      </c>
      <c r="E56" s="310"/>
      <c r="F56" s="15"/>
      <c r="G56" s="15"/>
    </row>
    <row r="57" spans="1:7" s="284" customFormat="1" ht="15">
      <c r="A57" s="31" t="s">
        <v>227</v>
      </c>
      <c r="B57" s="32"/>
      <c r="C57" s="32"/>
      <c r="D57" s="33"/>
      <c r="E57" s="311"/>
      <c r="F57" s="15"/>
      <c r="G57" s="15"/>
    </row>
    <row r="58" spans="1:7" s="284" customFormat="1" ht="15.75" thickBot="1">
      <c r="A58" s="34" t="s">
        <v>228</v>
      </c>
      <c r="B58" s="35"/>
      <c r="C58" s="35"/>
      <c r="D58" s="33"/>
      <c r="E58" s="311"/>
      <c r="F58" s="15"/>
      <c r="G58" s="15"/>
    </row>
    <row r="59" spans="1:7" s="284" customFormat="1" ht="15">
      <c r="A59" s="36" t="s">
        <v>82</v>
      </c>
      <c r="B59" s="37" t="s">
        <v>72</v>
      </c>
      <c r="C59" s="37">
        <f>SUM(C57:C58)</f>
        <v>0</v>
      </c>
      <c r="D59" s="312">
        <f>SUM(D57:D58)</f>
        <v>0</v>
      </c>
      <c r="E59" s="313"/>
      <c r="F59" s="15"/>
      <c r="G59" s="15"/>
    </row>
    <row r="60" spans="1:7" s="284" customFormat="1" ht="15">
      <c r="A60" s="13"/>
      <c r="B60" s="15"/>
      <c r="C60" s="15"/>
      <c r="F60" s="15"/>
      <c r="G60" s="15"/>
    </row>
    <row r="61" spans="1:7" s="284" customFormat="1" ht="15">
      <c r="A61" s="302" t="s">
        <v>118</v>
      </c>
      <c r="B61" s="15"/>
      <c r="C61" s="15"/>
      <c r="F61" s="15"/>
      <c r="G61" s="15"/>
    </row>
    <row r="62" spans="1:7" s="284" customFormat="1" ht="15">
      <c r="A62" s="21" t="s">
        <v>83</v>
      </c>
      <c r="B62" s="15"/>
      <c r="C62" s="15"/>
      <c r="F62" s="15"/>
      <c r="G62" s="15"/>
    </row>
    <row r="63" spans="1:7" s="284" customFormat="1" ht="15">
      <c r="A63" s="21"/>
      <c r="B63" s="15"/>
      <c r="C63" s="15"/>
      <c r="F63" s="15"/>
      <c r="G63" s="15"/>
    </row>
    <row r="64" spans="1:7" s="284" customFormat="1" ht="15" customHeight="1">
      <c r="A64" s="16" t="s">
        <v>229</v>
      </c>
      <c r="B64" s="16" t="s">
        <v>220</v>
      </c>
      <c r="C64" s="16" t="s">
        <v>85</v>
      </c>
      <c r="D64" s="16" t="s">
        <v>87</v>
      </c>
      <c r="E64" s="314"/>
      <c r="F64" s="629"/>
      <c r="G64" s="630"/>
    </row>
    <row r="65" spans="1:7" s="284" customFormat="1" ht="15" customHeight="1">
      <c r="A65" s="4" t="s">
        <v>230</v>
      </c>
      <c r="B65" s="22"/>
      <c r="C65" s="22">
        <v>0.1</v>
      </c>
      <c r="D65" s="22"/>
      <c r="E65" s="315"/>
      <c r="F65" s="604"/>
      <c r="G65" s="605"/>
    </row>
    <row r="66" spans="1:7" s="284" customFormat="1" ht="15" customHeight="1">
      <c r="A66" s="4" t="s">
        <v>231</v>
      </c>
      <c r="B66" s="22"/>
      <c r="C66" s="22">
        <v>0.35</v>
      </c>
      <c r="D66" s="22"/>
      <c r="E66" s="315"/>
      <c r="F66" s="604"/>
      <c r="G66" s="606"/>
    </row>
    <row r="67" spans="1:7" s="284" customFormat="1" ht="15" customHeight="1" thickBot="1">
      <c r="A67" s="17" t="s">
        <v>232</v>
      </c>
      <c r="B67" s="18"/>
      <c r="C67" s="18">
        <v>0.55</v>
      </c>
      <c r="D67" s="18"/>
      <c r="E67" s="315"/>
      <c r="F67" s="604"/>
      <c r="G67" s="605"/>
    </row>
    <row r="68" spans="1:7" s="284" customFormat="1" ht="15" customHeight="1">
      <c r="A68" s="19" t="s">
        <v>82</v>
      </c>
      <c r="B68" s="316">
        <f>SUM(B65:B67)</f>
        <v>0</v>
      </c>
      <c r="C68" s="20">
        <v>1</v>
      </c>
      <c r="D68" s="237">
        <f>SUM(D65:D67)</f>
        <v>0</v>
      </c>
      <c r="E68" s="315"/>
      <c r="F68" s="604"/>
      <c r="G68" s="606"/>
    </row>
    <row r="69" spans="1:7" s="284" customFormat="1" ht="15">
      <c r="A69" s="23"/>
      <c r="B69" s="15"/>
      <c r="C69" s="15"/>
      <c r="D69" s="15"/>
      <c r="E69" s="15"/>
      <c r="F69" s="15"/>
      <c r="G69" s="15"/>
    </row>
    <row r="70" spans="1:7" s="284" customFormat="1" ht="15">
      <c r="A70" s="302" t="s">
        <v>119</v>
      </c>
      <c r="B70" s="15"/>
      <c r="C70" s="15"/>
      <c r="D70" s="15"/>
      <c r="E70" s="15"/>
      <c r="F70" s="15"/>
      <c r="G70" s="15"/>
    </row>
    <row r="71" spans="1:8" s="284" customFormat="1" ht="104.25" customHeight="1">
      <c r="A71" s="608" t="s">
        <v>241</v>
      </c>
      <c r="B71" s="608"/>
      <c r="C71" s="608"/>
      <c r="D71" s="608"/>
      <c r="E71" s="608"/>
      <c r="F71" s="608"/>
      <c r="G71" s="608"/>
      <c r="H71" s="317"/>
    </row>
    <row r="72" spans="1:8" s="284" customFormat="1" ht="15">
      <c r="A72" s="7"/>
      <c r="B72" s="7"/>
      <c r="C72" s="7"/>
      <c r="D72" s="7"/>
      <c r="E72" s="7"/>
      <c r="F72" s="7"/>
      <c r="G72" s="7"/>
      <c r="H72" s="317"/>
    </row>
    <row r="73" spans="1:8" s="284" customFormat="1" ht="15.75" customHeight="1">
      <c r="A73" s="318" t="s">
        <v>233</v>
      </c>
      <c r="B73" s="607" t="s">
        <v>90</v>
      </c>
      <c r="C73" s="607"/>
      <c r="D73" s="16" t="s">
        <v>234</v>
      </c>
      <c r="E73" s="16" t="s">
        <v>235</v>
      </c>
      <c r="G73" s="24"/>
      <c r="H73" s="317"/>
    </row>
    <row r="74" spans="1:8" s="284" customFormat="1" ht="15">
      <c r="A74" s="319" t="s">
        <v>236</v>
      </c>
      <c r="B74" s="602"/>
      <c r="C74" s="603"/>
      <c r="D74" s="320"/>
      <c r="E74" s="321"/>
      <c r="F74" s="322"/>
      <c r="G74" s="24"/>
      <c r="H74" s="317"/>
    </row>
    <row r="75" spans="1:8" s="284" customFormat="1" ht="15">
      <c r="A75" s="319" t="s">
        <v>237</v>
      </c>
      <c r="B75" s="601"/>
      <c r="C75" s="601"/>
      <c r="D75" s="323"/>
      <c r="E75" s="4"/>
      <c r="F75" s="324"/>
      <c r="G75" s="25"/>
      <c r="H75" s="317"/>
    </row>
    <row r="76" spans="1:8" s="284" customFormat="1" ht="15">
      <c r="A76" s="319" t="s">
        <v>238</v>
      </c>
      <c r="B76" s="601"/>
      <c r="C76" s="601"/>
      <c r="D76" s="9"/>
      <c r="E76" s="9"/>
      <c r="F76" s="325"/>
      <c r="G76" s="25"/>
      <c r="H76" s="317"/>
    </row>
    <row r="77" spans="1:8" s="284" customFormat="1" ht="15" customHeight="1">
      <c r="A77" s="326"/>
      <c r="B77" s="38"/>
      <c r="C77" s="38"/>
      <c r="D77" s="38"/>
      <c r="E77" s="38"/>
      <c r="F77" s="38"/>
      <c r="G77" s="26"/>
      <c r="H77" s="317"/>
    </row>
    <row r="78" spans="1:8" s="284" customFormat="1" ht="15" customHeight="1">
      <c r="A78" s="326"/>
      <c r="B78" s="38"/>
      <c r="C78" s="38"/>
      <c r="D78" s="38"/>
      <c r="E78" s="623" t="s">
        <v>239</v>
      </c>
      <c r="F78" s="623"/>
      <c r="G78" s="26"/>
      <c r="H78" s="317"/>
    </row>
    <row r="79" spans="2:8" s="284" customFormat="1" ht="15" customHeight="1">
      <c r="B79" s="15"/>
      <c r="C79" s="15"/>
      <c r="H79" s="317"/>
    </row>
    <row r="80" spans="2:8" s="284" customFormat="1" ht="15" customHeight="1">
      <c r="B80" s="15"/>
      <c r="C80" s="15"/>
      <c r="E80" s="327" t="s">
        <v>105</v>
      </c>
      <c r="G80" s="39"/>
      <c r="H80" s="317"/>
    </row>
    <row r="81" spans="1:9" s="284" customFormat="1" ht="15">
      <c r="A81" s="328" t="s">
        <v>0</v>
      </c>
      <c r="B81" s="39"/>
      <c r="C81" s="39"/>
      <c r="E81" s="329" t="s">
        <v>107</v>
      </c>
      <c r="G81" s="330"/>
      <c r="H81" s="39"/>
      <c r="I81" s="39"/>
    </row>
    <row r="82" spans="1:9" s="284" customFormat="1" ht="15">
      <c r="A82" s="331"/>
      <c r="B82" s="39"/>
      <c r="C82" s="39"/>
      <c r="D82" s="330"/>
      <c r="E82" s="329" t="s">
        <v>4</v>
      </c>
      <c r="G82" s="330"/>
      <c r="H82" s="39"/>
      <c r="I82" s="39"/>
    </row>
    <row r="83" spans="1:9" s="284" customFormat="1" ht="15">
      <c r="A83" s="331"/>
      <c r="B83" s="39"/>
      <c r="C83" s="39"/>
      <c r="F83" s="331"/>
      <c r="G83" s="39"/>
      <c r="H83" s="39"/>
      <c r="I83" s="39"/>
    </row>
    <row r="84" spans="1:9" s="284" customFormat="1" ht="15">
      <c r="A84" s="327" t="s">
        <v>105</v>
      </c>
      <c r="B84" s="39"/>
      <c r="C84" s="39"/>
      <c r="H84" s="39"/>
      <c r="I84" s="39"/>
    </row>
    <row r="85" spans="1:9" s="284" customFormat="1" ht="15">
      <c r="A85" s="329" t="s">
        <v>106</v>
      </c>
      <c r="C85" s="330"/>
      <c r="H85" s="330"/>
      <c r="I85" s="330"/>
    </row>
    <row r="86" spans="1:9" s="284" customFormat="1" ht="15">
      <c r="A86" s="329" t="s">
        <v>4</v>
      </c>
      <c r="B86" s="330"/>
      <c r="C86" s="330"/>
      <c r="H86" s="330"/>
      <c r="I86" s="330"/>
    </row>
    <row r="87" spans="1:9" s="284" customFormat="1" ht="13.5">
      <c r="A87" s="332"/>
      <c r="B87" s="304"/>
      <c r="C87" s="304"/>
      <c r="D87" s="304"/>
      <c r="E87" s="304"/>
      <c r="F87" s="304"/>
      <c r="G87" s="304"/>
      <c r="H87" s="304"/>
      <c r="I87" s="304"/>
    </row>
    <row r="88" spans="1:9" s="284" customFormat="1" ht="12.75">
      <c r="A88" s="304"/>
      <c r="B88" s="304"/>
      <c r="C88" s="304"/>
      <c r="D88" s="304"/>
      <c r="E88" s="304"/>
      <c r="F88" s="304"/>
      <c r="G88" s="304"/>
      <c r="H88" s="304"/>
      <c r="I88" s="304"/>
    </row>
    <row r="89" s="284" customFormat="1" ht="12.75"/>
    <row r="90" s="284" customFormat="1" ht="12.75"/>
    <row r="91" s="284" customFormat="1" ht="12.75"/>
    <row r="92" s="284" customFormat="1" ht="12.75"/>
    <row r="93" s="284" customFormat="1" ht="12.75"/>
    <row r="94" s="284" customFormat="1" ht="12.75"/>
    <row r="95" s="284" customFormat="1" ht="12.75"/>
    <row r="96" s="284" customFormat="1" ht="12.75"/>
    <row r="97" s="284" customFormat="1" ht="12.75"/>
    <row r="98" s="284" customFormat="1" ht="12.75"/>
    <row r="99" s="284" customFormat="1" ht="12.75"/>
    <row r="100" s="284" customFormat="1" ht="12.75"/>
    <row r="101" s="284" customFormat="1" ht="12.75"/>
    <row r="102" s="284" customFormat="1" ht="12.75"/>
    <row r="103" s="284" customFormat="1" ht="12.75"/>
    <row r="104" s="284" customFormat="1" ht="12.75"/>
    <row r="105" s="284" customFormat="1" ht="12.75"/>
    <row r="106" s="284" customFormat="1" ht="12.75"/>
    <row r="107" s="284" customFormat="1" ht="12.75"/>
    <row r="108" s="284" customFormat="1" ht="12.75"/>
    <row r="109" s="284" customFormat="1" ht="12.75"/>
  </sheetData>
  <sheetProtection/>
  <mergeCells count="29">
    <mergeCell ref="E78:F78"/>
    <mergeCell ref="A3:G3"/>
    <mergeCell ref="A22:G22"/>
    <mergeCell ref="A11:A12"/>
    <mergeCell ref="B11:C11"/>
    <mergeCell ref="F64:G64"/>
    <mergeCell ref="F49:G49"/>
    <mergeCell ref="F50:G50"/>
    <mergeCell ref="E11:F11"/>
    <mergeCell ref="A54:G54"/>
    <mergeCell ref="C49:D49"/>
    <mergeCell ref="C50:D50"/>
    <mergeCell ref="C51:D51"/>
    <mergeCell ref="A15:G15"/>
    <mergeCell ref="A36:G36"/>
    <mergeCell ref="F51:G51"/>
    <mergeCell ref="C48:D48"/>
    <mergeCell ref="A38:G38"/>
    <mergeCell ref="A46:G46"/>
    <mergeCell ref="A29:F29"/>
    <mergeCell ref="B76:C76"/>
    <mergeCell ref="B74:C74"/>
    <mergeCell ref="B75:C75"/>
    <mergeCell ref="F65:G65"/>
    <mergeCell ref="F68:G68"/>
    <mergeCell ref="B73:C73"/>
    <mergeCell ref="A71:G71"/>
    <mergeCell ref="F66:G66"/>
    <mergeCell ref="F67:G6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89" r:id="rId1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Patrycja Woźnicka</cp:lastModifiedBy>
  <cp:lastPrinted>2011-03-30T07:51:51Z</cp:lastPrinted>
  <dcterms:created xsi:type="dcterms:W3CDTF">2005-11-04T08:43:51Z</dcterms:created>
  <dcterms:modified xsi:type="dcterms:W3CDTF">2011-03-30T07:54:03Z</dcterms:modified>
  <cp:category/>
  <cp:version/>
  <cp:contentType/>
  <cp:contentStatus/>
</cp:coreProperties>
</file>