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6629" windowWidth="12118" windowHeight="6684" activeTab="0"/>
  </bookViews>
  <sheets>
    <sheet name="stacjonarne" sheetId="1" r:id="rId1"/>
    <sheet name="ECTS st" sheetId="2" r:id="rId2"/>
    <sheet name="Analiza st" sheetId="3" r:id="rId3"/>
  </sheets>
  <definedNames>
    <definedName name="_xlnm.Print_Area" localSheetId="2">'Analiza st'!$A$3:$F$72</definedName>
    <definedName name="_xlnm.Print_Area" localSheetId="1">'ECTS st'!$A$1:$H$73</definedName>
    <definedName name="_xlnm.Print_Area" localSheetId="0">'stacjonarne'!$B$3:$AB$202</definedName>
  </definedNames>
  <calcPr fullCalcOnLoad="1"/>
</workbook>
</file>

<file path=xl/comments2.xml><?xml version="1.0" encoding="utf-8"?>
<comments xmlns="http://schemas.openxmlformats.org/spreadsheetml/2006/main">
  <authors>
    <author>darek</author>
  </authors>
  <commentList>
    <comment ref="F15" authorId="0">
      <text>
        <r>
          <rPr>
            <sz val="10"/>
            <rFont val="Tahoma"/>
            <family val="2"/>
          </rPr>
          <t xml:space="preserve"> 1</t>
        </r>
      </text>
    </comment>
    <comment ref="C34" authorId="0">
      <text>
        <r>
          <rPr>
            <sz val="10"/>
            <rFont val="Tahoma"/>
            <family val="2"/>
          </rPr>
          <t xml:space="preserve"> 1</t>
        </r>
      </text>
    </comment>
    <comment ref="D34" authorId="0">
      <text>
        <r>
          <rPr>
            <sz val="10"/>
            <rFont val="Tahoma"/>
            <family val="2"/>
          </rPr>
          <t xml:space="preserve"> 1</t>
        </r>
      </text>
    </comment>
    <comment ref="F35" authorId="0">
      <text>
        <r>
          <rPr>
            <sz val="10"/>
            <rFont val="Tahoma"/>
            <family val="2"/>
          </rPr>
          <t xml:space="preserve"> 1</t>
        </r>
      </text>
    </comment>
    <comment ref="F48" authorId="0">
      <text>
        <r>
          <rPr>
            <sz val="10"/>
            <rFont val="Tahoma"/>
            <family val="2"/>
          </rPr>
          <t>3</t>
        </r>
      </text>
    </comment>
    <comment ref="E63" authorId="0">
      <text>
        <r>
          <rPr>
            <sz val="10"/>
            <rFont val="Tahoma"/>
            <family val="2"/>
          </rPr>
          <t xml:space="preserve"> 1</t>
        </r>
      </text>
    </comment>
  </commentList>
</comments>
</file>

<file path=xl/sharedStrings.xml><?xml version="1.0" encoding="utf-8"?>
<sst xmlns="http://schemas.openxmlformats.org/spreadsheetml/2006/main" count="789" uniqueCount="211">
  <si>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</si>
  <si>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</si>
  <si>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</si>
  <si>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</si>
  <si>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</si>
  <si>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</si>
  <si>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</si>
  <si>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</si>
  <si>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</si>
  <si>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</si>
  <si>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</si>
  <si>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</si>
  <si>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</si>
  <si>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</si>
  <si>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</si>
  <si>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</si>
  <si>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</si>
  <si>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</si>
  <si>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</si>
  <si>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</si>
  <si>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</si>
  <si>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</si>
  <si>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</si>
  <si>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</si>
  <si>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</si>
  <si>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</si>
  <si>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</si>
  <si>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</si>
  <si>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</si>
  <si>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</si>
  <si>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</si>
  <si>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</si>
  <si>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</si>
  <si>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</si>
  <si>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</si>
  <si>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</si>
  <si>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</si>
  <si>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</si>
  <si>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</si>
  <si>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</si>
  <si>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</si>
  <si>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</si>
  <si>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B.</t>
  </si>
  <si>
    <t>6.</t>
  </si>
  <si>
    <t>8.</t>
  </si>
  <si>
    <t>9.</t>
  </si>
  <si>
    <t>10.</t>
  </si>
  <si>
    <t>PODSUMOWANIE  ARKUSZA  1+2</t>
  </si>
  <si>
    <t>ARKUSZ 2</t>
  </si>
  <si>
    <t>PODSUMOWANIE  ARKUSZA  1+2+3</t>
  </si>
  <si>
    <t>ARKUSZ 3</t>
  </si>
  <si>
    <t>ARKUSZ 4</t>
  </si>
  <si>
    <t>P / S</t>
  </si>
  <si>
    <t>PRZEDMIOTY SPECJALNOŚCIOWE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</si>
  <si>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</si>
  <si>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</si>
  <si>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</si>
  <si>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</si>
  <si>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</si>
  <si>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</si>
  <si>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</si>
  <si>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FORMA STUDIÓW:</t>
  </si>
  <si>
    <t>POZIOM STUDIÓW:</t>
  </si>
  <si>
    <t>Bydgoszcz dn. ……………………..</t>
  </si>
  <si>
    <t>11.</t>
  </si>
  <si>
    <t>12.</t>
  </si>
  <si>
    <t>13.</t>
  </si>
  <si>
    <t>14.</t>
  </si>
  <si>
    <t>Seminarium dyplomowe</t>
  </si>
  <si>
    <t>Studentów obowiązuje uczestnictwo na wszystkich rodzajach zajęć dydaktycznych objętych planem.</t>
  </si>
  <si>
    <t>TRANSPORT</t>
  </si>
  <si>
    <t>WYDZIAŁ BUDOWNICTWA I INŻYNIERII ŚRODOWISKA</t>
  </si>
  <si>
    <t>Materiały eksploatacyjne</t>
  </si>
  <si>
    <t>Liczba godzin tygodniowo</t>
  </si>
  <si>
    <t>PLAN  STUDIÓW  NR I</t>
  </si>
  <si>
    <t>1. TRANSPORT DROGOWY</t>
  </si>
  <si>
    <t>2. INŻYNIERIA RUCHU DROGOWEGO</t>
  </si>
  <si>
    <t>PRZEDMIOTY PODSTAWOWE</t>
  </si>
  <si>
    <t>Wybrane problemy matematyki stosowanej</t>
  </si>
  <si>
    <t>Metody matematyczne w transporcie</t>
  </si>
  <si>
    <t>Obowiązuje od roku akademickiego: 2011/2012</t>
  </si>
  <si>
    <t>PRZEDMIOTY KIERUNKOWE</t>
  </si>
  <si>
    <t>Niezawodność i bezpieczeństwo systemów transportowych</t>
  </si>
  <si>
    <t>Modelowanie procesów transportowych</t>
  </si>
  <si>
    <t>Mechanika stosowana</t>
  </si>
  <si>
    <t>Ekologia w transporcie</t>
  </si>
  <si>
    <t xml:space="preserve">7. </t>
  </si>
  <si>
    <t>Systemy pomiarowe w transporcie</t>
  </si>
  <si>
    <t>Tribologia</t>
  </si>
  <si>
    <t>Praca przejściowa</t>
  </si>
  <si>
    <t>WYDZIAŁ INŻYNIERII MECHANICZNEJ</t>
  </si>
  <si>
    <t>PODSUMOWANIE  ARKUSZA  1+2+4</t>
  </si>
  <si>
    <t>Jakość systemów transportowych</t>
  </si>
  <si>
    <t>Sterowanie i zarządzanie w systemach transportowych</t>
  </si>
  <si>
    <t>Paliwa alternatywne w transporcie drogowym</t>
  </si>
  <si>
    <t>Systemy teleinformatyczne w transporcie</t>
  </si>
  <si>
    <t>Technologia naprawy środków transportowych</t>
  </si>
  <si>
    <t>Infrastruktura logistyczna w transporcie</t>
  </si>
  <si>
    <t>Prawo cywilne i handlowe w transporcie</t>
  </si>
  <si>
    <t>Eksploatacja środków transportowych</t>
  </si>
  <si>
    <t>Technologie prac ładunkowych</t>
  </si>
  <si>
    <t>Informatyczne narzędzia wspomagania procesów ruchu</t>
  </si>
  <si>
    <t>Psychologia transportu</t>
  </si>
  <si>
    <t>Metody organizacji ruchu</t>
  </si>
  <si>
    <t>Oddziaływanie ruchu drogowego na środowisko</t>
  </si>
  <si>
    <t>Modelowanie ruchu w sieci transportowej</t>
  </si>
  <si>
    <t>Prognozowanie ruchu</t>
  </si>
  <si>
    <t>Organizacja procesu transportowego</t>
  </si>
  <si>
    <t>Informatyzacja procesu transportowego</t>
  </si>
  <si>
    <t>Materiały konstrukcyjne środków transportowych</t>
  </si>
  <si>
    <t>Obsługiwanie środków transportowych</t>
  </si>
  <si>
    <t>Układy napędowe środków transportowych</t>
  </si>
  <si>
    <t>Systemy diagnostyczne środków transportowych</t>
  </si>
  <si>
    <t>Urządzenia mechatroniczne środków transportowych</t>
  </si>
  <si>
    <t>Badania certyfikacyjne i homologacyjne</t>
  </si>
  <si>
    <t>Wymagania kwalifikacyjne w transporcie</t>
  </si>
  <si>
    <t>Badania bezpieczeństwa ruchu drogowego</t>
  </si>
  <si>
    <t>Analiza przepustowości i warunków ruchu</t>
  </si>
  <si>
    <t>Statystyczna analiza ruchu drogowego</t>
  </si>
  <si>
    <t xml:space="preserve">Infrastruktura drogowa </t>
  </si>
  <si>
    <t>Załącznik nr 3</t>
  </si>
  <si>
    <t>Wydział:</t>
  </si>
  <si>
    <t>Kierunek:</t>
  </si>
  <si>
    <t>Specjalność:</t>
  </si>
  <si>
    <t>Forma studiów:</t>
  </si>
  <si>
    <t xml:space="preserve">Obowiązuje od roku akademickiego: </t>
  </si>
  <si>
    <t xml:space="preserve">Liczba godzin </t>
  </si>
  <si>
    <t xml:space="preserve">Pozycje planu </t>
  </si>
  <si>
    <t>Punkty ECTS</t>
  </si>
  <si>
    <t>standard</t>
  </si>
  <si>
    <t>plan</t>
  </si>
  <si>
    <t>Minimalna liczba godzin zajęć zorganizowanych</t>
  </si>
  <si>
    <t>x</t>
  </si>
  <si>
    <t xml:space="preserve">A. GRUPA TREŚCI PODSTAWOWYCH </t>
  </si>
  <si>
    <t>Kształcenie w zakresie:</t>
  </si>
  <si>
    <t xml:space="preserve">B. GRUPA TREŚCI KIERUNKOWYCH </t>
  </si>
  <si>
    <t xml:space="preserve">Łączna liczba godzin/ punktów ECTS </t>
  </si>
  <si>
    <t>Liczba semestrów</t>
  </si>
  <si>
    <t>Przygotowanie pracy dyplomowej i przygotowanie do egzaminu dyplomowego</t>
  </si>
  <si>
    <t xml:space="preserve">ZALECENIA </t>
  </si>
  <si>
    <t>1. Zajęcia praktyczne</t>
  </si>
  <si>
    <t>Liczba godzin przeznaczonych na</t>
  </si>
  <si>
    <t>Standard</t>
  </si>
  <si>
    <t>Plan</t>
  </si>
  <si>
    <t>%</t>
  </si>
  <si>
    <t>Wykłady</t>
  </si>
  <si>
    <t>Pozostałe formy zajęć praktycznych wg standardów</t>
  </si>
  <si>
    <t>∑</t>
  </si>
  <si>
    <t>2. Udział przedmiotów technicznych, rolniczych lub leśnych w ogólnej liczbie godzin</t>
  </si>
  <si>
    <t>Programy nauczania na studiach II stopnia powinny zawierać przedmioty techniczne, rolnicze lub leśne stanowiące nie mniej niż 50% ogólnej liczby godzin zajęć</t>
  </si>
  <si>
    <t>Liczba godzin przeznaczonych na realizację</t>
  </si>
  <si>
    <t>Przedmiotów technicznych, rolniczych lub leśnych</t>
  </si>
  <si>
    <t>Przedmiotów pozostałych</t>
  </si>
  <si>
    <t>3. Wybór treści kształcenia</t>
  </si>
  <si>
    <t>Przedmioty specjalnościowe</t>
  </si>
  <si>
    <t xml:space="preserve">Pozycja planu </t>
  </si>
  <si>
    <t>Liczba godzin</t>
  </si>
  <si>
    <t>SPORZĄDZIŁ</t>
  </si>
  <si>
    <t>……………………………</t>
  </si>
  <si>
    <t>Prodziekan</t>
  </si>
  <si>
    <t>Prorektor</t>
  </si>
  <si>
    <t>A1</t>
  </si>
  <si>
    <t>B1</t>
  </si>
  <si>
    <t>B2</t>
  </si>
  <si>
    <t>B3</t>
  </si>
  <si>
    <t>B4</t>
  </si>
  <si>
    <t>B5</t>
  </si>
  <si>
    <t>Specjalność 2 - Inżynieria Ruchu Drogowego</t>
  </si>
  <si>
    <t>Specjalność 1 - Transport Drogowy</t>
  </si>
  <si>
    <t>2010/2011</t>
  </si>
  <si>
    <r>
      <t>Przynajmniej 50% zajęć na studiach</t>
    </r>
    <r>
      <rPr>
        <b/>
        <sz val="10"/>
        <color indexed="10"/>
        <rFont val="Cambria"/>
        <family val="0"/>
      </rPr>
      <t xml:space="preserve"> </t>
    </r>
    <r>
      <rPr>
        <sz val="10"/>
        <rFont val="Cambria"/>
        <family val="0"/>
      </rPr>
      <t>II stopnia</t>
    </r>
    <r>
      <rPr>
        <b/>
        <sz val="10"/>
        <rFont val="Cambria"/>
        <family val="0"/>
      </rPr>
      <t xml:space="preserve"> </t>
    </r>
    <r>
      <rPr>
        <sz val="10"/>
        <rFont val="Cambria"/>
        <family val="0"/>
      </rPr>
      <t xml:space="preserve">powinny stanowić inne niż wykłady formy zajęć praktycznych wg zapisu w standardzie. Ich górny wymiar nie może przekraczać na kierunkach </t>
    </r>
    <r>
      <rPr>
        <i/>
        <sz val="10"/>
        <rFont val="Cambria"/>
        <family val="0"/>
      </rPr>
      <t>technologia chemiczna</t>
    </r>
    <r>
      <rPr>
        <sz val="10"/>
        <rFont val="Cambria"/>
        <family val="0"/>
      </rPr>
      <t xml:space="preserve"> i </t>
    </r>
    <r>
      <rPr>
        <i/>
        <sz val="10"/>
        <rFont val="Cambria"/>
        <family val="0"/>
      </rPr>
      <t>ochrona środowiska</t>
    </r>
    <r>
      <rPr>
        <sz val="10"/>
        <rFont val="Cambria"/>
        <family val="0"/>
      </rPr>
      <t xml:space="preserve"> 65%, a na pozostałych kierunkach 55% ogólnej liczby godzin przewidzianej w planie studiów.</t>
    </r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</si>
  <si>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</si>
  <si>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</si>
  <si>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</si>
  <si>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>sem. I</t>
    </r>
    <r>
      <rPr>
        <b/>
        <sz val="10"/>
        <rFont val="Cambria"/>
        <family val="0"/>
      </rPr>
      <t>V</t>
    </r>
  </si>
  <si>
    <t>Treści kształcenia ujęte w standardach na studiach II stopnia</t>
  </si>
  <si>
    <t>ANALIZA PORÓWNAWCZA STANDARDÓW KSZTAŁCENIA I PLANU STUDIÓW II STOPNIA</t>
  </si>
  <si>
    <t>matematyki stosowanej i metody matematyczne w transporcie</t>
  </si>
  <si>
    <t>poz. pl. C.1.14 i C.2.12</t>
  </si>
  <si>
    <t>C.2</t>
  </si>
  <si>
    <t>C.1</t>
  </si>
  <si>
    <t>poz. pl. C.1.13 i C.2.11</t>
  </si>
  <si>
    <t>Programy nauczania powinny przewidywac wykonanie samodzielnej pracy przejściowej.</t>
  </si>
  <si>
    <r>
      <t xml:space="preserve">Plan studiów i program nauczania, przy zagwarantowaniu pełnej realizacji treści kształcenia określonych w standardzie dla danego kierunku studiów i poziomu kształcenia, powinien umożliwić studentowi wybór treści kształcenia w wymiarze nie mniejszym niż 30% godzin zajęć, z </t>
    </r>
    <r>
      <rPr>
        <b/>
        <sz val="10"/>
        <rFont val="Cambria"/>
        <family val="0"/>
      </rPr>
      <t>zakresów i na zasadach ustalonych przez jednostkę prowadzącą kształcenie</t>
    </r>
    <r>
      <rPr>
        <sz val="10"/>
        <rFont val="Cambria"/>
        <family val="0"/>
      </rPr>
      <t xml:space="preserve"> (wymiar procentowy zajęć do wyboru oblicza się odejmując od ogólnej liczby godzin określonych w standardzie liczbę godzin przewidzianą na realizację treści podstawowych i kierunkowych, ujętych w standardzie  oraz wymienionych w pkt. V standardu). 900 - 150 = 750 * 30% = 225</t>
    </r>
  </si>
  <si>
    <t>Systemy teleinformatyczne</t>
  </si>
  <si>
    <t>Poziom studiów:</t>
  </si>
  <si>
    <t>STUDIA DRUGIEGO STOPNIA 1,5-LETNIE</t>
  </si>
  <si>
    <t>STUDIA STACJONARNE</t>
  </si>
  <si>
    <t>X</t>
  </si>
  <si>
    <t>Studentów obowiązuje napisanie i obrona pracy dyplomowej oraz zdanie egzaminu dyplomowego (20 punktów ECTS poz. pl. C.1.14 i C.2.12).</t>
  </si>
  <si>
    <t>C,B.8, B.9, B.10, B.12</t>
  </si>
  <si>
    <t>A + B.1-8, B.11</t>
  </si>
  <si>
    <t>STUDIA DRUGIEGO STOPNIA</t>
  </si>
  <si>
    <t xml:space="preserve">Plan nr </t>
  </si>
  <si>
    <t>I</t>
  </si>
  <si>
    <t>Lp.</t>
  </si>
  <si>
    <t>SEMESTR I</t>
  </si>
  <si>
    <t>w</t>
  </si>
  <si>
    <t>ćw</t>
  </si>
  <si>
    <t>l</t>
  </si>
  <si>
    <t>p</t>
  </si>
  <si>
    <t>ECTS</t>
  </si>
  <si>
    <t>7.</t>
  </si>
  <si>
    <t>suma</t>
  </si>
  <si>
    <t>SEMESTR III sp. 1</t>
  </si>
  <si>
    <t>SEMESTR III sp. 2</t>
  </si>
  <si>
    <t>2011/2012</t>
  </si>
  <si>
    <t>INŻYNIERII MECHANICZNEJ</t>
  </si>
  <si>
    <t>SEMESTR II sp. 1</t>
  </si>
  <si>
    <t>SEMESTR II sp. 2</t>
  </si>
  <si>
    <t>Ocena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</si>
</sst>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0"/>
      <name val="Cambria"/>
      <family val="0"/>
    </font>
    <font>
      <b/>
      <sz val="10"/>
      <name val="Cambria"/>
      <family val="0"/>
    </font>
    <font>
      <b/>
      <i/>
      <sz val="10"/>
      <name val="Cambria"/>
      <family val="0"/>
    </font>
    <font>
      <i/>
      <sz val="10"/>
      <name val="Cambria"/>
      <family val="0"/>
    </font>
    <font>
      <b/>
      <i/>
      <sz val="10"/>
      <color indexed="10"/>
      <name val="Cambria"/>
      <family val="0"/>
    </font>
    <font>
      <b/>
      <i/>
      <sz val="10"/>
      <color indexed="8"/>
      <name val="Cambria"/>
      <family val="0"/>
    </font>
    <font>
      <sz val="10"/>
      <color indexed="8"/>
      <name val="Cambria"/>
      <family val="0"/>
    </font>
    <font>
      <b/>
      <sz val="10"/>
      <color indexed="8"/>
      <name val="Cambria"/>
      <family val="0"/>
    </font>
    <font>
      <b/>
      <sz val="10"/>
      <color indexed="10"/>
      <name val="Cambria"/>
      <family val="0"/>
    </font>
    <font>
      <sz val="12"/>
      <name val="Cambria"/>
      <family val="0"/>
    </font>
    <font>
      <b/>
      <sz val="28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sz val="11"/>
      <name val="Cambria"/>
      <family val="0"/>
    </font>
    <font>
      <b/>
      <sz val="11"/>
      <name val="Cambria"/>
      <family val="0"/>
    </font>
    <font>
      <b/>
      <sz val="9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sz val="8"/>
      <name val="Cambria"/>
      <family val="0"/>
    </font>
    <font>
      <b/>
      <sz val="13"/>
      <name val="Cambria"/>
      <family val="0"/>
    </font>
    <font>
      <sz val="10"/>
      <name val="Tahoma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3" fontId="21" fillId="24" borderId="12" xfId="0" applyNumberFormat="1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 applyProtection="1">
      <alignment vertical="center"/>
      <protection locked="0"/>
    </xf>
    <xf numFmtId="0" fontId="26" fillId="20" borderId="12" xfId="0" applyFont="1" applyFill="1" applyBorder="1" applyAlignment="1">
      <alignment vertical="center" wrapText="1"/>
    </xf>
    <xf numFmtId="3" fontId="27" fillId="20" borderId="12" xfId="0" applyNumberFormat="1" applyFont="1" applyFill="1" applyBorder="1" applyAlignment="1">
      <alignment horizontal="center" vertical="center" wrapText="1"/>
    </xf>
    <xf numFmtId="3" fontId="27" fillId="20" borderId="12" xfId="0" applyNumberFormat="1" applyFont="1" applyFill="1" applyBorder="1" applyAlignment="1" quotePrefix="1">
      <alignment horizontal="center" vertical="center" wrapText="1"/>
    </xf>
    <xf numFmtId="3" fontId="28" fillId="20" borderId="12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6" xfId="0" applyFont="1" applyBorder="1" applyAlignment="1">
      <alignment horizontal="right" vertical="center" wrapText="1"/>
    </xf>
    <xf numFmtId="9" fontId="21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center" vertical="center"/>
      <protection locked="0"/>
    </xf>
    <xf numFmtId="10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Alignment="1">
      <alignment horizontal="left"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left" vertical="center"/>
      <protection locked="0"/>
    </xf>
    <xf numFmtId="0" fontId="30" fillId="0" borderId="20" xfId="0" applyFont="1" applyBorder="1" applyAlignment="1" applyProtection="1">
      <alignment vertical="center"/>
      <protection locked="0"/>
    </xf>
    <xf numFmtId="0" fontId="30" fillId="0" borderId="21" xfId="0" applyFont="1" applyBorder="1" applyAlignment="1" applyProtection="1">
      <alignment vertical="center"/>
      <protection locked="0"/>
    </xf>
    <xf numFmtId="0" fontId="32" fillId="0" borderId="21" xfId="0" applyFont="1" applyBorder="1" applyAlignment="1" applyProtection="1">
      <alignment horizontal="left" vertical="center"/>
      <protection locked="0"/>
    </xf>
    <xf numFmtId="0" fontId="30" fillId="0" borderId="22" xfId="0" applyFont="1" applyBorder="1" applyAlignment="1" applyProtection="1">
      <alignment horizontal="left" vertical="center"/>
      <protection locked="0"/>
    </xf>
    <xf numFmtId="0" fontId="30" fillId="0" borderId="21" xfId="0" applyFont="1" applyBorder="1" applyAlignment="1" applyProtection="1">
      <alignment horizontal="left" vertical="center"/>
      <protection locked="0"/>
    </xf>
    <xf numFmtId="0" fontId="30" fillId="0" borderId="23" xfId="0" applyFont="1" applyBorder="1" applyAlignment="1" applyProtection="1">
      <alignment horizontal="left" vertical="center"/>
      <protection locked="0"/>
    </xf>
    <xf numFmtId="0" fontId="32" fillId="25" borderId="24" xfId="0" applyFont="1" applyFill="1" applyBorder="1" applyAlignment="1" applyProtection="1">
      <alignment horizontal="center" vertical="center"/>
      <protection locked="0"/>
    </xf>
    <xf numFmtId="0" fontId="30" fillId="25" borderId="25" xfId="0" applyFont="1" applyFill="1" applyBorder="1" applyAlignment="1" applyProtection="1">
      <alignment horizontal="left" vertical="center"/>
      <protection locked="0"/>
    </xf>
    <xf numFmtId="0" fontId="30" fillId="25" borderId="25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vertical="center"/>
      <protection locked="0"/>
    </xf>
    <xf numFmtId="0" fontId="30" fillId="0" borderId="28" xfId="0" applyFont="1" applyBorder="1" applyAlignment="1" applyProtection="1">
      <alignment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horizontal="center" vertical="center"/>
      <protection locked="0"/>
    </xf>
    <xf numFmtId="0" fontId="36" fillId="19" borderId="14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0" fillId="0" borderId="32" xfId="0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0" fontId="30" fillId="0" borderId="30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30" fillId="0" borderId="14" xfId="0" applyFont="1" applyBorder="1" applyAlignment="1" applyProtection="1">
      <alignment horizontal="left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34" xfId="0" applyFont="1" applyFill="1" applyBorder="1" applyAlignment="1" applyProtection="1">
      <alignment horizontal="center" vertical="center"/>
      <protection locked="0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30" fillId="0" borderId="36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left" vertical="center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30" fillId="0" borderId="39" xfId="0" applyFont="1" applyBorder="1" applyAlignment="1" applyProtection="1">
      <alignment vertical="center"/>
      <protection locked="0"/>
    </xf>
    <xf numFmtId="0" fontId="30" fillId="0" borderId="40" xfId="0" applyFont="1" applyBorder="1" applyAlignment="1" applyProtection="1">
      <alignment horizontal="left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center" vertical="center"/>
      <protection locked="0"/>
    </xf>
    <xf numFmtId="0" fontId="30" fillId="0" borderId="42" xfId="0" applyFont="1" applyFill="1" applyBorder="1" applyAlignment="1" applyProtection="1">
      <alignment horizontal="center" vertical="center"/>
      <protection locked="0"/>
    </xf>
    <xf numFmtId="0" fontId="30" fillId="0" borderId="39" xfId="0" applyFont="1" applyFill="1" applyBorder="1" applyAlignment="1" applyProtection="1">
      <alignment horizontal="center" vertical="center"/>
      <protection locked="0"/>
    </xf>
    <xf numFmtId="0" fontId="30" fillId="0" borderId="44" xfId="0" applyFont="1" applyFill="1" applyBorder="1" applyAlignment="1" applyProtection="1">
      <alignment horizontal="center" vertical="center"/>
      <protection locked="0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0" fontId="30" fillId="0" borderId="45" xfId="0" applyFont="1" applyFill="1" applyBorder="1" applyAlignment="1" applyProtection="1">
      <alignment horizontal="center" vertical="center"/>
      <protection locked="0"/>
    </xf>
    <xf numFmtId="0" fontId="21" fillId="26" borderId="46" xfId="0" applyFont="1" applyFill="1" applyBorder="1" applyAlignment="1" applyProtection="1">
      <alignment vertical="center"/>
      <protection locked="0"/>
    </xf>
    <xf numFmtId="0" fontId="21" fillId="26" borderId="47" xfId="0" applyFont="1" applyFill="1" applyBorder="1" applyAlignment="1" applyProtection="1">
      <alignment horizontal="center" vertical="center"/>
      <protection locked="0"/>
    </xf>
    <xf numFmtId="0" fontId="21" fillId="26" borderId="48" xfId="0" applyFont="1" applyFill="1" applyBorder="1" applyAlignment="1" applyProtection="1">
      <alignment horizontal="center" vertical="center"/>
      <protection locked="0"/>
    </xf>
    <xf numFmtId="0" fontId="21" fillId="26" borderId="49" xfId="0" applyFont="1" applyFill="1" applyBorder="1" applyAlignment="1" applyProtection="1">
      <alignment horizontal="center" vertical="center"/>
      <protection locked="0"/>
    </xf>
    <xf numFmtId="0" fontId="21" fillId="26" borderId="50" xfId="0" applyFont="1" applyFill="1" applyBorder="1" applyAlignment="1" applyProtection="1">
      <alignment horizontal="center" vertical="center"/>
      <protection locked="0"/>
    </xf>
    <xf numFmtId="0" fontId="21" fillId="26" borderId="51" xfId="0" applyFont="1" applyFill="1" applyBorder="1" applyAlignment="1" applyProtection="1">
      <alignment horizontal="center" vertical="center"/>
      <protection locked="0"/>
    </xf>
    <xf numFmtId="0" fontId="21" fillId="26" borderId="22" xfId="0" applyFont="1" applyFill="1" applyBorder="1" applyAlignment="1" applyProtection="1">
      <alignment vertical="center"/>
      <protection locked="0"/>
    </xf>
    <xf numFmtId="0" fontId="21" fillId="26" borderId="22" xfId="0" applyFont="1" applyFill="1" applyBorder="1" applyAlignment="1" applyProtection="1">
      <alignment horizontal="center" vertical="center"/>
      <protection locked="0"/>
    </xf>
    <xf numFmtId="0" fontId="21" fillId="26" borderId="21" xfId="0" applyFont="1" applyFill="1" applyBorder="1" applyAlignment="1" applyProtection="1">
      <alignment horizontal="center" vertical="center"/>
      <protection locked="0"/>
    </xf>
    <xf numFmtId="0" fontId="21" fillId="26" borderId="23" xfId="0" applyFont="1" applyFill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52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38" fillId="0" borderId="53" xfId="0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vertical="center"/>
      <protection locked="0"/>
    </xf>
    <xf numFmtId="0" fontId="22" fillId="0" borderId="55" xfId="0" applyFont="1" applyBorder="1" applyAlignment="1" applyProtection="1">
      <alignment vertical="center"/>
      <protection locked="0"/>
    </xf>
    <xf numFmtId="0" fontId="22" fillId="0" borderId="54" xfId="0" applyFont="1" applyBorder="1" applyAlignment="1" applyProtection="1">
      <alignment vertical="center"/>
      <protection locked="0"/>
    </xf>
    <xf numFmtId="0" fontId="22" fillId="0" borderId="56" xfId="0" applyFont="1" applyBorder="1" applyAlignment="1" applyProtection="1">
      <alignment vertical="center"/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30" fillId="0" borderId="17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right" vertical="center"/>
    </xf>
    <xf numFmtId="0" fontId="36" fillId="0" borderId="17" xfId="0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2" fillId="0" borderId="18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39" fillId="19" borderId="12" xfId="0" applyFont="1" applyFill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0" fontId="36" fillId="0" borderId="21" xfId="0" applyFont="1" applyBorder="1" applyAlignment="1" applyProtection="1">
      <alignment vertical="center"/>
      <protection locked="0"/>
    </xf>
    <xf numFmtId="0" fontId="40" fillId="0" borderId="21" xfId="0" applyFont="1" applyBorder="1" applyAlignment="1" applyProtection="1">
      <alignment horizontal="right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19" borderId="12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19" borderId="32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 applyProtection="1">
      <alignment vertical="center"/>
      <protection locked="0"/>
    </xf>
    <xf numFmtId="0" fontId="30" fillId="19" borderId="26" xfId="0" applyFont="1" applyFill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vertical="center"/>
      <protection locked="0"/>
    </xf>
    <xf numFmtId="9" fontId="21" fillId="0" borderId="12" xfId="0" applyNumberFormat="1" applyFont="1" applyBorder="1" applyAlignment="1">
      <alignment horizontal="center" vertical="center" wrapText="1"/>
    </xf>
    <xf numFmtId="0" fontId="33" fillId="0" borderId="17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3" fillId="0" borderId="18" xfId="0" applyFont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25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2" fillId="24" borderId="12" xfId="0" applyFont="1" applyFill="1" applyBorder="1" applyAlignment="1">
      <alignment/>
    </xf>
    <xf numFmtId="0" fontId="32" fillId="24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30" fillId="24" borderId="12" xfId="0" applyFont="1" applyFill="1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right"/>
    </xf>
    <xf numFmtId="0" fontId="32" fillId="24" borderId="12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0" fontId="30" fillId="0" borderId="12" xfId="0" applyFont="1" applyBorder="1" applyAlignment="1" applyProtection="1">
      <alignment vertical="center"/>
      <protection locked="0"/>
    </xf>
    <xf numFmtId="0" fontId="21" fillId="0" borderId="12" xfId="0" applyFont="1" applyBorder="1" applyAlignment="1">
      <alignment horizontal="center"/>
    </xf>
    <xf numFmtId="0" fontId="30" fillId="19" borderId="12" xfId="0" applyFont="1" applyFill="1" applyBorder="1" applyAlignment="1" applyProtection="1">
      <alignment horizontal="center" vertical="center"/>
      <protection locked="0"/>
    </xf>
    <xf numFmtId="0" fontId="32" fillId="0" borderId="55" xfId="0" applyFont="1" applyBorder="1" applyAlignment="1" applyProtection="1">
      <alignment horizontal="center" vertical="center"/>
      <protection locked="0"/>
    </xf>
    <xf numFmtId="0" fontId="32" fillId="0" borderId="58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7" fillId="0" borderId="59" xfId="0" applyFont="1" applyBorder="1" applyAlignment="1" applyProtection="1">
      <alignment horizontal="center" vertical="center"/>
      <protection locked="0"/>
    </xf>
    <xf numFmtId="0" fontId="32" fillId="0" borderId="60" xfId="0" applyFont="1" applyBorder="1" applyAlignment="1" applyProtection="1">
      <alignment horizontal="center" vertical="center"/>
      <protection locked="0"/>
    </xf>
    <xf numFmtId="0" fontId="37" fillId="0" borderId="61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0" fontId="21" fillId="0" borderId="1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0" fontId="21" fillId="0" borderId="16" xfId="0" applyNumberFormat="1" applyFont="1" applyBorder="1" applyAlignment="1">
      <alignment horizontal="center" vertical="center" wrapText="1"/>
    </xf>
    <xf numFmtId="9" fontId="21" fillId="0" borderId="12" xfId="54" applyFont="1" applyBorder="1" applyAlignment="1">
      <alignment horizontal="center" vertical="center" wrapText="1"/>
    </xf>
    <xf numFmtId="0" fontId="21" fillId="0" borderId="52" xfId="0" applyNumberFormat="1" applyFont="1" applyBorder="1" applyAlignment="1">
      <alignment horizontal="center" vertical="center" wrapText="1"/>
    </xf>
    <xf numFmtId="0" fontId="21" fillId="0" borderId="53" xfId="0" applyNumberFormat="1" applyFont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left" vertical="center" wrapText="1"/>
    </xf>
    <xf numFmtId="0" fontId="21" fillId="24" borderId="37" xfId="0" applyFont="1" applyFill="1" applyBorder="1" applyAlignment="1">
      <alignment horizontal="left" vertical="center" wrapText="1"/>
    </xf>
    <xf numFmtId="0" fontId="21" fillId="24" borderId="64" xfId="0" applyFont="1" applyFill="1" applyBorder="1" applyAlignment="1">
      <alignment horizontal="left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center" vertical="center"/>
      <protection locked="0"/>
    </xf>
    <xf numFmtId="0" fontId="21" fillId="0" borderId="68" xfId="0" applyFont="1" applyBorder="1" applyAlignment="1" applyProtection="1">
      <alignment horizontal="center" vertical="center"/>
      <protection locked="0"/>
    </xf>
    <xf numFmtId="0" fontId="21" fillId="0" borderId="69" xfId="0" applyFont="1" applyBorder="1" applyAlignment="1" applyProtection="1">
      <alignment horizontal="center" vertical="center"/>
      <protection locked="0"/>
    </xf>
    <xf numFmtId="0" fontId="21" fillId="0" borderId="70" xfId="0" applyFont="1" applyBorder="1" applyAlignment="1" applyProtection="1">
      <alignment horizontal="center" vertical="center"/>
      <protection locked="0"/>
    </xf>
    <xf numFmtId="0" fontId="22" fillId="0" borderId="71" xfId="0" applyFont="1" applyBorder="1" applyAlignment="1" applyProtection="1">
      <alignment horizontal="center" vertical="center"/>
      <protection locked="0"/>
    </xf>
    <xf numFmtId="0" fontId="22" fillId="0" borderId="69" xfId="0" applyFont="1" applyBorder="1" applyAlignment="1" applyProtection="1">
      <alignment horizontal="center" vertical="center"/>
      <protection locked="0"/>
    </xf>
    <xf numFmtId="0" fontId="22" fillId="0" borderId="70" xfId="0" applyFont="1" applyBorder="1" applyAlignment="1" applyProtection="1">
      <alignment horizontal="center" vertical="center"/>
      <protection locked="0"/>
    </xf>
    <xf numFmtId="0" fontId="22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 applyProtection="1">
      <alignment horizontal="center" vertical="center"/>
      <protection locked="0"/>
    </xf>
    <xf numFmtId="0" fontId="32" fillId="0" borderId="74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75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21" fillId="0" borderId="62" xfId="0" applyFont="1" applyBorder="1" applyAlignment="1" applyProtection="1">
      <alignment horizontal="center" vertical="center"/>
      <protection locked="0"/>
    </xf>
    <xf numFmtId="0" fontId="21" fillId="0" borderId="63" xfId="0" applyFont="1" applyBorder="1" applyAlignment="1" applyProtection="1">
      <alignment horizontal="center" vertical="center"/>
      <protection locked="0"/>
    </xf>
    <xf numFmtId="0" fontId="37" fillId="0" borderId="76" xfId="0" applyFont="1" applyBorder="1" applyAlignment="1" applyProtection="1">
      <alignment horizontal="center" vertical="center"/>
      <protection locked="0"/>
    </xf>
    <xf numFmtId="0" fontId="37" fillId="0" borderId="77" xfId="0" applyFont="1" applyBorder="1" applyAlignment="1" applyProtection="1">
      <alignment horizontal="center" vertical="center"/>
      <protection locked="0"/>
    </xf>
    <xf numFmtId="0" fontId="37" fillId="0" borderId="78" xfId="0" applyFont="1" applyBorder="1" applyAlignment="1" applyProtection="1">
      <alignment horizontal="center" vertical="center"/>
      <protection locked="0"/>
    </xf>
    <xf numFmtId="0" fontId="37" fillId="0" borderId="79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59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73" xfId="0" applyFont="1" applyBorder="1" applyAlignment="1" applyProtection="1">
      <alignment horizontal="center" vertical="center"/>
      <protection locked="0"/>
    </xf>
    <xf numFmtId="0" fontId="21" fillId="0" borderId="80" xfId="0" applyFont="1" applyBorder="1" applyAlignment="1" applyProtection="1">
      <alignment horizontal="center" vertical="center"/>
      <protection locked="0"/>
    </xf>
    <xf numFmtId="0" fontId="21" fillId="0" borderId="79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59" xfId="0" applyFont="1" applyBorder="1" applyAlignment="1" applyProtection="1">
      <alignment horizontal="center" vertical="center" wrapText="1"/>
      <protection locked="0"/>
    </xf>
    <xf numFmtId="0" fontId="21" fillId="0" borderId="81" xfId="0" applyFont="1" applyBorder="1" applyAlignment="1" applyProtection="1">
      <alignment horizontal="center" vertical="center" wrapText="1"/>
      <protection locked="0"/>
    </xf>
    <xf numFmtId="0" fontId="21" fillId="0" borderId="77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82" xfId="0" applyFont="1" applyBorder="1" applyAlignment="1" applyProtection="1">
      <alignment horizontal="center" vertical="center"/>
      <protection locked="0"/>
    </xf>
    <xf numFmtId="0" fontId="37" fillId="26" borderId="83" xfId="0" applyFont="1" applyFill="1" applyBorder="1" applyAlignment="1" applyProtection="1">
      <alignment horizontal="center" vertical="center"/>
      <protection locked="0"/>
    </xf>
    <xf numFmtId="0" fontId="37" fillId="26" borderId="59" xfId="0" applyFont="1" applyFill="1" applyBorder="1" applyAlignment="1" applyProtection="1">
      <alignment horizontal="center" vertical="center"/>
      <protection locked="0"/>
    </xf>
    <xf numFmtId="0" fontId="37" fillId="26" borderId="84" xfId="0" applyFont="1" applyFill="1" applyBorder="1" applyAlignment="1" applyProtection="1">
      <alignment horizontal="center" vertical="center"/>
      <protection locked="0"/>
    </xf>
    <xf numFmtId="0" fontId="37" fillId="26" borderId="77" xfId="0" applyFont="1" applyFill="1" applyBorder="1" applyAlignment="1" applyProtection="1">
      <alignment horizontal="center" vertical="center"/>
      <protection locked="0"/>
    </xf>
    <xf numFmtId="0" fontId="37" fillId="26" borderId="85" xfId="0" applyFont="1" applyFill="1" applyBorder="1" applyAlignment="1" applyProtection="1">
      <alignment horizontal="center" vertical="center"/>
      <protection locked="0"/>
    </xf>
    <xf numFmtId="0" fontId="37" fillId="26" borderId="79" xfId="0" applyFont="1" applyFill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86" xfId="0" applyFont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87" xfId="0" applyFont="1" applyFill="1" applyBorder="1" applyAlignment="1" applyProtection="1">
      <alignment horizontal="center" vertical="center" wrapText="1"/>
      <protection locked="0"/>
    </xf>
    <xf numFmtId="0" fontId="21" fillId="0" borderId="59" xfId="0" applyFont="1" applyFill="1" applyBorder="1" applyAlignment="1" applyProtection="1">
      <alignment horizontal="center" vertical="center" wrapText="1"/>
      <protection locked="0"/>
    </xf>
    <xf numFmtId="0" fontId="37" fillId="26" borderId="88" xfId="0" applyFont="1" applyFill="1" applyBorder="1" applyAlignment="1" applyProtection="1">
      <alignment horizontal="center" vertical="center"/>
      <protection locked="0"/>
    </xf>
    <xf numFmtId="0" fontId="37" fillId="26" borderId="89" xfId="0" applyFont="1" applyFill="1" applyBorder="1" applyAlignment="1" applyProtection="1">
      <alignment horizontal="center" vertical="center"/>
      <protection locked="0"/>
    </xf>
    <xf numFmtId="0" fontId="21" fillId="0" borderId="90" xfId="0" applyFont="1" applyBorder="1" applyAlignment="1" applyProtection="1">
      <alignment horizontal="center" vertical="center" wrapText="1"/>
      <protection locked="0"/>
    </xf>
    <xf numFmtId="0" fontId="21" fillId="0" borderId="64" xfId="0" applyFont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91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92" xfId="0" applyFont="1" applyBorder="1" applyAlignment="1" applyProtection="1">
      <alignment horizontal="center" vertical="center"/>
      <protection locked="0"/>
    </xf>
    <xf numFmtId="0" fontId="21" fillId="0" borderId="87" xfId="0" applyFont="1" applyBorder="1" applyAlignment="1" applyProtection="1">
      <alignment horizontal="center" vertical="center" wrapText="1"/>
      <protection locked="0"/>
    </xf>
    <xf numFmtId="0" fontId="32" fillId="25" borderId="25" xfId="0" applyFont="1" applyFill="1" applyBorder="1" applyAlignment="1" applyProtection="1">
      <alignment horizontal="left" vertical="center"/>
      <protection locked="0"/>
    </xf>
    <xf numFmtId="0" fontId="30" fillId="25" borderId="25" xfId="0" applyFont="1" applyFill="1" applyBorder="1" applyAlignment="1" applyProtection="1">
      <alignment horizontal="left" vertical="center"/>
      <protection locked="0"/>
    </xf>
    <xf numFmtId="0" fontId="30" fillId="25" borderId="25" xfId="0" applyFont="1" applyFill="1" applyBorder="1" applyAlignment="1" applyProtection="1">
      <alignment horizontal="center" vertical="center"/>
      <protection locked="0"/>
    </xf>
    <xf numFmtId="0" fontId="21" fillId="0" borderId="93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35" fillId="0" borderId="94" xfId="0" applyFont="1" applyBorder="1" applyAlignment="1" applyProtection="1">
      <alignment horizontal="center" vertical="center"/>
      <protection locked="0"/>
    </xf>
    <xf numFmtId="0" fontId="35" fillId="0" borderId="55" xfId="0" applyFont="1" applyBorder="1" applyAlignment="1" applyProtection="1">
      <alignment horizontal="center" vertical="center"/>
      <protection locked="0"/>
    </xf>
    <xf numFmtId="0" fontId="35" fillId="0" borderId="95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96" xfId="0" applyFont="1" applyBorder="1" applyAlignment="1" applyProtection="1">
      <alignment horizontal="center" vertical="center"/>
      <protection locked="0"/>
    </xf>
    <xf numFmtId="0" fontId="35" fillId="0" borderId="21" xfId="0" applyFont="1" applyBorder="1" applyAlignment="1" applyProtection="1">
      <alignment horizontal="center" vertical="center"/>
      <protection locked="0"/>
    </xf>
    <xf numFmtId="0" fontId="21" fillId="0" borderId="97" xfId="0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left" vertical="center"/>
      <protection locked="0"/>
    </xf>
    <xf numFmtId="0" fontId="30" fillId="0" borderId="55" xfId="0" applyFont="1" applyBorder="1" applyAlignment="1" applyProtection="1">
      <alignment horizontal="left" vertical="center"/>
      <protection locked="0"/>
    </xf>
    <xf numFmtId="0" fontId="30" fillId="0" borderId="98" xfId="0" applyFont="1" applyBorder="1" applyAlignment="1" applyProtection="1">
      <alignment horizontal="left" vertical="center"/>
      <protection locked="0"/>
    </xf>
    <xf numFmtId="0" fontId="32" fillId="0" borderId="54" xfId="0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21" fillId="0" borderId="60" xfId="0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99" xfId="0" applyFont="1" applyBorder="1" applyAlignment="1" applyProtection="1">
      <alignment horizontal="center" vertical="center"/>
      <protection locked="0"/>
    </xf>
    <xf numFmtId="0" fontId="34" fillId="0" borderId="78" xfId="0" applyFont="1" applyBorder="1" applyAlignment="1" applyProtection="1">
      <alignment horizontal="center" vertical="center" textRotation="90" wrapText="1"/>
      <protection locked="0"/>
    </xf>
    <xf numFmtId="0" fontId="34" fillId="0" borderId="92" xfId="0" applyFont="1" applyBorder="1" applyAlignment="1" applyProtection="1">
      <alignment horizontal="center" vertical="center" textRotation="90" wrapText="1"/>
      <protection locked="0"/>
    </xf>
    <xf numFmtId="0" fontId="34" fillId="0" borderId="79" xfId="0" applyFont="1" applyBorder="1" applyAlignment="1" applyProtection="1">
      <alignment horizontal="center" vertical="center" textRotation="90" wrapText="1"/>
      <protection locked="0"/>
    </xf>
    <xf numFmtId="0" fontId="22" fillId="26" borderId="100" xfId="0" applyFont="1" applyFill="1" applyBorder="1" applyAlignment="1" applyProtection="1">
      <alignment horizontal="right" vertical="center"/>
      <protection locked="0"/>
    </xf>
    <xf numFmtId="0" fontId="22" fillId="26" borderId="101" xfId="0" applyFont="1" applyFill="1" applyBorder="1" applyAlignment="1" applyProtection="1">
      <alignment horizontal="right" vertical="center"/>
      <protection locked="0"/>
    </xf>
    <xf numFmtId="0" fontId="22" fillId="26" borderId="21" xfId="0" applyFont="1" applyFill="1" applyBorder="1" applyAlignment="1" applyProtection="1">
      <alignment horizontal="right" vertical="center"/>
      <protection locked="0"/>
    </xf>
    <xf numFmtId="0" fontId="22" fillId="26" borderId="99" xfId="0" applyFont="1" applyFill="1" applyBorder="1" applyAlignment="1" applyProtection="1">
      <alignment horizontal="right" vertical="center"/>
      <protection locked="0"/>
    </xf>
    <xf numFmtId="0" fontId="37" fillId="0" borderId="102" xfId="0" applyFont="1" applyBorder="1" applyAlignment="1" applyProtection="1">
      <alignment horizontal="center" vertical="center"/>
      <protection locked="0"/>
    </xf>
    <xf numFmtId="0" fontId="37" fillId="0" borderId="89" xfId="0" applyFont="1" applyBorder="1" applyAlignment="1" applyProtection="1">
      <alignment horizontal="center" vertical="center"/>
      <protection locked="0"/>
    </xf>
    <xf numFmtId="0" fontId="31" fillId="0" borderId="60" xfId="0" applyFont="1" applyBorder="1" applyAlignment="1" applyProtection="1">
      <alignment horizontal="center" vertical="center"/>
      <protection locked="0"/>
    </xf>
    <xf numFmtId="0" fontId="31" fillId="0" borderId="55" xfId="0" applyFont="1" applyBorder="1" applyAlignment="1" applyProtection="1">
      <alignment horizontal="center" vertical="center"/>
      <protection locked="0"/>
    </xf>
    <xf numFmtId="0" fontId="31" fillId="0" borderId="56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32" fillId="24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44</xdr:row>
      <xdr:rowOff>200025</xdr:rowOff>
    </xdr:from>
    <xdr:to>
      <xdr:col>28</xdr:col>
      <xdr:colOff>0</xdr:colOff>
      <xdr:row>44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27</xdr:col>
      <xdr:colOff>323850</xdr:colOff>
      <xdr:row>44</xdr:row>
      <xdr:rowOff>200025</xdr:rowOff>
    </xdr:from>
    <xdr:to>
      <xdr:col>27</xdr:col>
      <xdr:colOff>323850</xdr:colOff>
      <xdr:row>44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44</xdr:row>
      <xdr:rowOff>200025</xdr:rowOff>
    </xdr:from>
    <xdr:to>
      <xdr:col>28</xdr:col>
      <xdr:colOff>0</xdr:colOff>
      <xdr:row>44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44</xdr:row>
      <xdr:rowOff>200025</xdr:rowOff>
    </xdr:from>
    <xdr:to>
      <xdr:col>28</xdr:col>
      <xdr:colOff>0</xdr:colOff>
      <xdr:row>44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44</xdr:row>
      <xdr:rowOff>200025</xdr:rowOff>
    </xdr:from>
    <xdr:to>
      <xdr:col>28</xdr:col>
      <xdr:colOff>0</xdr:colOff>
      <xdr:row>44</xdr:row>
      <xdr:rowOff>200025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44</xdr:row>
      <xdr:rowOff>200025</xdr:rowOff>
    </xdr:from>
    <xdr:to>
      <xdr:col>28</xdr:col>
      <xdr:colOff>0</xdr:colOff>
      <xdr:row>44</xdr:row>
      <xdr:rowOff>200025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44</xdr:row>
      <xdr:rowOff>200025</xdr:rowOff>
    </xdr:from>
    <xdr:to>
      <xdr:col>28</xdr:col>
      <xdr:colOff>0</xdr:colOff>
      <xdr:row>44</xdr:row>
      <xdr:rowOff>200025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640050" y="90011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B3:AE202"/>
  <sheetViews>
    <sheetView tabSelected="1" view="pageBreakPreview" zoomScale="75" zoomScaleNormal="70" zoomScaleSheetLayoutView="75" zoomScalePageLayoutView="0" workbookViewId="0" topLeftCell="A1">
      <selection activeCell="M70" sqref="M70:P73"/>
    </sheetView>
  </sheetViews>
  <sheetFormatPr defaultColWidth="9.00390625" defaultRowHeight="12.75"/>
  <cols>
    <col min="1" max="1" width="3.875" style="48" customWidth="1"/>
    <col min="2" max="2" width="4.375" style="48" customWidth="1"/>
    <col min="3" max="3" width="9.125" style="48" customWidth="1"/>
    <col min="4" max="4" width="57.875" style="48" customWidth="1"/>
    <col min="5" max="12" width="7.75390625" style="48" customWidth="1"/>
    <col min="13" max="28" width="4.25390625" style="48" customWidth="1"/>
    <col min="29" max="16384" width="9.125" style="48" customWidth="1"/>
  </cols>
  <sheetData>
    <row r="1" ht="15.75" customHeight="1"/>
    <row r="2" ht="15.75" customHeight="1" thickBot="1"/>
    <row r="3" spans="2:28" ht="15.75" customHeight="1">
      <c r="B3" s="305"/>
      <c r="C3" s="306"/>
      <c r="D3" s="307"/>
      <c r="E3" s="330" t="s">
        <v>74</v>
      </c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  <c r="R3" s="308" t="s">
        <v>0</v>
      </c>
      <c r="S3" s="193"/>
      <c r="T3" s="193"/>
      <c r="U3" s="193"/>
      <c r="V3" s="193"/>
      <c r="W3" s="193"/>
      <c r="X3" s="193"/>
      <c r="Y3" s="193"/>
      <c r="Z3" s="193"/>
      <c r="AA3" s="193"/>
      <c r="AB3" s="309"/>
    </row>
    <row r="4" spans="2:28" ht="15.75" customHeight="1">
      <c r="B4" s="310" t="s">
        <v>90</v>
      </c>
      <c r="C4" s="303"/>
      <c r="D4" s="304"/>
      <c r="E4" s="333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5"/>
      <c r="R4" s="49"/>
      <c r="S4" s="51"/>
      <c r="T4" s="51"/>
      <c r="U4" s="51"/>
      <c r="V4" s="51"/>
      <c r="W4" s="51"/>
      <c r="X4" s="51"/>
      <c r="Y4" s="51"/>
      <c r="Z4" s="51"/>
      <c r="AA4" s="51"/>
      <c r="AB4" s="52"/>
    </row>
    <row r="5" spans="2:28" ht="15.75" customHeight="1">
      <c r="B5" s="310" t="s">
        <v>71</v>
      </c>
      <c r="C5" s="303"/>
      <c r="D5" s="304"/>
      <c r="E5" s="53" t="s">
        <v>62</v>
      </c>
      <c r="F5" s="51"/>
      <c r="G5" s="51"/>
      <c r="H5" s="51"/>
      <c r="I5" s="54" t="s">
        <v>186</v>
      </c>
      <c r="J5" s="54"/>
      <c r="K5" s="55"/>
      <c r="L5" s="51"/>
      <c r="M5" s="54"/>
      <c r="N5" s="54"/>
      <c r="O5" s="54"/>
      <c r="P5" s="54"/>
      <c r="Q5" s="54"/>
      <c r="R5" s="164"/>
      <c r="S5" s="165"/>
      <c r="T5" s="165"/>
      <c r="U5" s="165"/>
      <c r="V5" s="165"/>
      <c r="W5" s="165"/>
      <c r="X5" s="165"/>
      <c r="Y5" s="165"/>
      <c r="Z5" s="165"/>
      <c r="AA5" s="165"/>
      <c r="AB5" s="166"/>
    </row>
    <row r="6" spans="2:28" ht="15.75" customHeight="1">
      <c r="B6" s="302"/>
      <c r="C6" s="303"/>
      <c r="D6" s="304"/>
      <c r="E6" s="53" t="s">
        <v>61</v>
      </c>
      <c r="F6" s="51"/>
      <c r="G6" s="51"/>
      <c r="H6" s="53"/>
      <c r="I6" s="54" t="s">
        <v>187</v>
      </c>
      <c r="J6" s="54"/>
      <c r="K6" s="55"/>
      <c r="L6" s="54"/>
      <c r="M6" s="54"/>
      <c r="N6" s="57"/>
      <c r="O6" s="51"/>
      <c r="P6" s="54"/>
      <c r="Q6" s="54"/>
      <c r="R6" s="164"/>
      <c r="S6" s="165"/>
      <c r="T6" s="165"/>
      <c r="U6" s="165"/>
      <c r="V6" s="165"/>
      <c r="W6" s="165"/>
      <c r="X6" s="165"/>
      <c r="Y6" s="165"/>
      <c r="Z6" s="165"/>
      <c r="AA6" s="165"/>
      <c r="AB6" s="166"/>
    </row>
    <row r="7" spans="2:28" ht="15.75" customHeight="1">
      <c r="B7" s="302"/>
      <c r="C7" s="303"/>
      <c r="D7" s="304"/>
      <c r="E7" s="53" t="s">
        <v>1</v>
      </c>
      <c r="F7" s="53"/>
      <c r="G7" s="53"/>
      <c r="H7" s="53"/>
      <c r="I7" s="58" t="s">
        <v>70</v>
      </c>
      <c r="J7" s="58"/>
      <c r="K7" s="55"/>
      <c r="L7" s="54"/>
      <c r="M7" s="54"/>
      <c r="N7" s="54"/>
      <c r="O7" s="51"/>
      <c r="P7" s="54"/>
      <c r="Q7" s="54"/>
      <c r="R7" s="56"/>
      <c r="S7" s="50"/>
      <c r="T7" s="50"/>
      <c r="U7" s="50"/>
      <c r="V7" s="50"/>
      <c r="W7" s="50"/>
      <c r="X7" s="50"/>
      <c r="Y7" s="50"/>
      <c r="Z7" s="50"/>
      <c r="AA7" s="50"/>
      <c r="AB7" s="59"/>
    </row>
    <row r="8" spans="2:28" ht="15.75" customHeight="1">
      <c r="B8" s="302" t="s">
        <v>60</v>
      </c>
      <c r="C8" s="303"/>
      <c r="D8" s="304"/>
      <c r="E8" s="60" t="s">
        <v>3</v>
      </c>
      <c r="F8" s="53"/>
      <c r="G8" s="53"/>
      <c r="H8" s="53"/>
      <c r="I8" s="58" t="s">
        <v>75</v>
      </c>
      <c r="J8" s="58"/>
      <c r="K8" s="55"/>
      <c r="L8" s="54"/>
      <c r="M8" s="54"/>
      <c r="N8" s="54"/>
      <c r="O8" s="54"/>
      <c r="P8" s="54"/>
      <c r="Q8" s="54"/>
      <c r="R8" s="299" t="s">
        <v>2</v>
      </c>
      <c r="S8" s="300"/>
      <c r="T8" s="300"/>
      <c r="U8" s="300"/>
      <c r="V8" s="300"/>
      <c r="W8" s="300"/>
      <c r="X8" s="300"/>
      <c r="Y8" s="300"/>
      <c r="Z8" s="300"/>
      <c r="AA8" s="300"/>
      <c r="AB8" s="301"/>
    </row>
    <row r="9" spans="2:28" ht="15.75" customHeight="1">
      <c r="B9" s="299" t="s">
        <v>55</v>
      </c>
      <c r="C9" s="300"/>
      <c r="D9" s="317"/>
      <c r="E9" s="60"/>
      <c r="F9" s="53"/>
      <c r="G9" s="53"/>
      <c r="H9" s="53"/>
      <c r="I9" s="58" t="s">
        <v>76</v>
      </c>
      <c r="J9" s="58"/>
      <c r="K9" s="55"/>
      <c r="L9" s="54"/>
      <c r="M9" s="54"/>
      <c r="N9" s="54"/>
      <c r="O9" s="54"/>
      <c r="P9" s="54"/>
      <c r="Q9" s="54"/>
      <c r="R9" s="299" t="s">
        <v>4</v>
      </c>
      <c r="S9" s="300"/>
      <c r="T9" s="300"/>
      <c r="U9" s="300"/>
      <c r="V9" s="300"/>
      <c r="W9" s="300"/>
      <c r="X9" s="300"/>
      <c r="Y9" s="300"/>
      <c r="Z9" s="300"/>
      <c r="AA9" s="300"/>
      <c r="AB9" s="301"/>
    </row>
    <row r="10" spans="2:28" ht="15.75" customHeight="1">
      <c r="B10" s="302" t="s">
        <v>56</v>
      </c>
      <c r="C10" s="303"/>
      <c r="D10" s="304"/>
      <c r="E10" s="60"/>
      <c r="F10" s="53"/>
      <c r="G10" s="53"/>
      <c r="H10" s="53"/>
      <c r="I10" s="53"/>
      <c r="K10" s="55"/>
      <c r="L10" s="54"/>
      <c r="M10" s="54"/>
      <c r="N10" s="54"/>
      <c r="O10" s="54"/>
      <c r="P10" s="54"/>
      <c r="Q10" s="54"/>
      <c r="R10" s="56"/>
      <c r="S10" s="50"/>
      <c r="T10" s="50"/>
      <c r="U10" s="50"/>
      <c r="V10" s="50"/>
      <c r="W10" s="50"/>
      <c r="X10" s="50"/>
      <c r="Y10" s="50"/>
      <c r="Z10" s="50"/>
      <c r="AA10" s="50"/>
      <c r="AB10" s="59"/>
    </row>
    <row r="11" spans="2:28" ht="15.75" customHeight="1" thickBot="1">
      <c r="B11" s="318"/>
      <c r="C11" s="319"/>
      <c r="D11" s="320"/>
      <c r="E11" s="61"/>
      <c r="F11" s="62"/>
      <c r="G11" s="62"/>
      <c r="H11" s="62"/>
      <c r="I11" s="62"/>
      <c r="J11" s="62"/>
      <c r="K11" s="62"/>
      <c r="L11" s="63"/>
      <c r="M11" s="63"/>
      <c r="N11" s="63"/>
      <c r="O11" s="63"/>
      <c r="P11" s="63"/>
      <c r="Q11" s="63"/>
      <c r="R11" s="64" t="s">
        <v>63</v>
      </c>
      <c r="S11" s="65"/>
      <c r="T11" s="65"/>
      <c r="U11" s="65"/>
      <c r="V11" s="65"/>
      <c r="W11" s="65"/>
      <c r="X11" s="65"/>
      <c r="Y11" s="65"/>
      <c r="Z11" s="65"/>
      <c r="AA11" s="65"/>
      <c r="AB11" s="66"/>
    </row>
    <row r="12" spans="2:28" ht="15.75" customHeight="1" thickBot="1"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</row>
    <row r="13" spans="2:28" ht="15.75" customHeight="1">
      <c r="B13" s="321" t="s">
        <v>5</v>
      </c>
      <c r="C13" s="292" t="s">
        <v>6</v>
      </c>
      <c r="D13" s="293"/>
      <c r="E13" s="311" t="s">
        <v>7</v>
      </c>
      <c r="F13" s="312"/>
      <c r="G13" s="313"/>
      <c r="H13" s="253" t="s">
        <v>8</v>
      </c>
      <c r="I13" s="242"/>
      <c r="J13" s="242"/>
      <c r="K13" s="242"/>
      <c r="L13" s="242"/>
      <c r="M13" s="253" t="s">
        <v>9</v>
      </c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</row>
    <row r="14" spans="2:28" ht="15.75" customHeight="1">
      <c r="B14" s="322"/>
      <c r="C14" s="294"/>
      <c r="D14" s="295"/>
      <c r="E14" s="314"/>
      <c r="F14" s="315"/>
      <c r="G14" s="316"/>
      <c r="H14" s="276" t="s">
        <v>10</v>
      </c>
      <c r="I14" s="260" t="s">
        <v>11</v>
      </c>
      <c r="J14" s="260"/>
      <c r="K14" s="260"/>
      <c r="L14" s="279"/>
      <c r="M14" s="250" t="s">
        <v>171</v>
      </c>
      <c r="N14" s="251"/>
      <c r="O14" s="251"/>
      <c r="P14" s="252"/>
      <c r="Q14" s="250" t="s">
        <v>172</v>
      </c>
      <c r="R14" s="251"/>
      <c r="S14" s="251"/>
      <c r="T14" s="252"/>
      <c r="U14" s="250" t="s">
        <v>173</v>
      </c>
      <c r="V14" s="251"/>
      <c r="W14" s="251"/>
      <c r="X14" s="252"/>
      <c r="Y14" s="290" t="s">
        <v>174</v>
      </c>
      <c r="Z14" s="291"/>
      <c r="AA14" s="291"/>
      <c r="AB14" s="298"/>
    </row>
    <row r="15" spans="2:28" ht="15.75" customHeight="1">
      <c r="B15" s="322"/>
      <c r="C15" s="294"/>
      <c r="D15" s="295"/>
      <c r="E15" s="268" t="s">
        <v>12</v>
      </c>
      <c r="F15" s="270" t="s">
        <v>13</v>
      </c>
      <c r="G15" s="258" t="s">
        <v>59</v>
      </c>
      <c r="H15" s="277"/>
      <c r="I15" s="260" t="s">
        <v>14</v>
      </c>
      <c r="J15" s="260" t="s">
        <v>15</v>
      </c>
      <c r="K15" s="260" t="s">
        <v>16</v>
      </c>
      <c r="L15" s="279" t="s">
        <v>52</v>
      </c>
      <c r="M15" s="290" t="s">
        <v>73</v>
      </c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</row>
    <row r="16" spans="2:28" ht="15.75" customHeight="1">
      <c r="B16" s="322"/>
      <c r="C16" s="294"/>
      <c r="D16" s="295"/>
      <c r="E16" s="268"/>
      <c r="F16" s="271"/>
      <c r="G16" s="275"/>
      <c r="H16" s="277"/>
      <c r="I16" s="260"/>
      <c r="J16" s="260"/>
      <c r="K16" s="260"/>
      <c r="L16" s="279"/>
      <c r="M16" s="254" t="s">
        <v>14</v>
      </c>
      <c r="N16" s="248" t="s">
        <v>15</v>
      </c>
      <c r="O16" s="256" t="s">
        <v>17</v>
      </c>
      <c r="P16" s="258" t="s">
        <v>57</v>
      </c>
      <c r="Q16" s="254" t="s">
        <v>14</v>
      </c>
      <c r="R16" s="248" t="s">
        <v>15</v>
      </c>
      <c r="S16" s="256" t="s">
        <v>17</v>
      </c>
      <c r="T16" s="258" t="s">
        <v>57</v>
      </c>
      <c r="U16" s="254" t="s">
        <v>14</v>
      </c>
      <c r="V16" s="248" t="s">
        <v>15</v>
      </c>
      <c r="W16" s="256" t="s">
        <v>17</v>
      </c>
      <c r="X16" s="258" t="s">
        <v>57</v>
      </c>
      <c r="Y16" s="254" t="s">
        <v>14</v>
      </c>
      <c r="Z16" s="248" t="s">
        <v>15</v>
      </c>
      <c r="AA16" s="256" t="s">
        <v>17</v>
      </c>
      <c r="AB16" s="258" t="s">
        <v>57</v>
      </c>
    </row>
    <row r="17" spans="2:28" ht="15.75" customHeight="1" thickBot="1">
      <c r="B17" s="323"/>
      <c r="C17" s="296"/>
      <c r="D17" s="297"/>
      <c r="E17" s="269"/>
      <c r="F17" s="272"/>
      <c r="G17" s="259"/>
      <c r="H17" s="278"/>
      <c r="I17" s="261"/>
      <c r="J17" s="261"/>
      <c r="K17" s="261"/>
      <c r="L17" s="280"/>
      <c r="M17" s="255"/>
      <c r="N17" s="249"/>
      <c r="O17" s="257"/>
      <c r="P17" s="259"/>
      <c r="Q17" s="255"/>
      <c r="R17" s="249"/>
      <c r="S17" s="257"/>
      <c r="T17" s="259"/>
      <c r="U17" s="255"/>
      <c r="V17" s="249"/>
      <c r="W17" s="257"/>
      <c r="X17" s="259"/>
      <c r="Y17" s="255"/>
      <c r="Z17" s="249"/>
      <c r="AA17" s="257"/>
      <c r="AB17" s="259"/>
    </row>
    <row r="18" spans="2:28" s="70" customFormat="1" ht="15.75" customHeight="1" thickBot="1">
      <c r="B18" s="67" t="s">
        <v>18</v>
      </c>
      <c r="C18" s="287" t="s">
        <v>77</v>
      </c>
      <c r="D18" s="287"/>
      <c r="E18" s="288"/>
      <c r="F18" s="288"/>
      <c r="G18" s="68"/>
      <c r="H18" s="69"/>
      <c r="I18" s="288"/>
      <c r="J18" s="288"/>
      <c r="K18" s="288"/>
      <c r="L18" s="288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</row>
    <row r="19" spans="2:28" ht="15.75" customHeight="1">
      <c r="B19" s="71" t="s">
        <v>19</v>
      </c>
      <c r="C19" s="72" t="s">
        <v>78</v>
      </c>
      <c r="D19" s="73"/>
      <c r="E19" s="74">
        <v>1</v>
      </c>
      <c r="F19" s="75">
        <v>1</v>
      </c>
      <c r="G19" s="76">
        <v>4</v>
      </c>
      <c r="H19" s="77">
        <v>30</v>
      </c>
      <c r="I19" s="78">
        <v>15</v>
      </c>
      <c r="J19" s="78">
        <v>15</v>
      </c>
      <c r="K19" s="78"/>
      <c r="L19" s="79"/>
      <c r="M19" s="80">
        <v>1</v>
      </c>
      <c r="N19" s="78">
        <v>1</v>
      </c>
      <c r="O19" s="78"/>
      <c r="P19" s="81"/>
      <c r="Q19" s="82"/>
      <c r="R19" s="83"/>
      <c r="S19" s="83"/>
      <c r="T19" s="84"/>
      <c r="U19" s="82"/>
      <c r="V19" s="83"/>
      <c r="W19" s="83"/>
      <c r="X19" s="84"/>
      <c r="Y19" s="85"/>
      <c r="Z19" s="78"/>
      <c r="AA19" s="78"/>
      <c r="AB19" s="84"/>
    </row>
    <row r="20" spans="2:28" ht="15.75" customHeight="1">
      <c r="B20" s="86" t="s">
        <v>20</v>
      </c>
      <c r="C20" s="87" t="s">
        <v>79</v>
      </c>
      <c r="D20" s="88"/>
      <c r="E20" s="74"/>
      <c r="F20" s="75">
        <v>1</v>
      </c>
      <c r="G20" s="89">
        <v>3</v>
      </c>
      <c r="H20" s="90">
        <v>30</v>
      </c>
      <c r="I20" s="91">
        <v>15</v>
      </c>
      <c r="J20" s="91">
        <v>15</v>
      </c>
      <c r="K20" s="91"/>
      <c r="L20" s="92"/>
      <c r="M20" s="93">
        <v>1</v>
      </c>
      <c r="N20" s="91">
        <v>1</v>
      </c>
      <c r="O20" s="91"/>
      <c r="P20" s="92"/>
      <c r="Q20" s="93"/>
      <c r="R20" s="91"/>
      <c r="S20" s="91"/>
      <c r="T20" s="94"/>
      <c r="U20" s="93"/>
      <c r="V20" s="91"/>
      <c r="W20" s="91"/>
      <c r="X20" s="94"/>
      <c r="Y20" s="95"/>
      <c r="Z20" s="91"/>
      <c r="AA20" s="91"/>
      <c r="AB20" s="94"/>
    </row>
    <row r="21" spans="2:28" ht="15.75" customHeight="1">
      <c r="B21" s="71" t="s">
        <v>21</v>
      </c>
      <c r="C21" s="87" t="s">
        <v>98</v>
      </c>
      <c r="D21" s="88"/>
      <c r="E21" s="74">
        <v>1</v>
      </c>
      <c r="F21" s="75">
        <v>1</v>
      </c>
      <c r="G21" s="89">
        <v>2</v>
      </c>
      <c r="H21" s="90">
        <v>30</v>
      </c>
      <c r="I21" s="91">
        <v>15</v>
      </c>
      <c r="J21" s="91"/>
      <c r="K21" s="91"/>
      <c r="L21" s="92">
        <v>15</v>
      </c>
      <c r="M21" s="93"/>
      <c r="N21" s="91"/>
      <c r="O21" s="91"/>
      <c r="P21" s="94"/>
      <c r="Q21" s="80">
        <v>1</v>
      </c>
      <c r="R21" s="91"/>
      <c r="S21" s="91"/>
      <c r="T21" s="94">
        <v>1</v>
      </c>
      <c r="U21" s="93"/>
      <c r="V21" s="91"/>
      <c r="W21" s="91"/>
      <c r="X21" s="94"/>
      <c r="Y21" s="95"/>
      <c r="Z21" s="91"/>
      <c r="AA21" s="91"/>
      <c r="AB21" s="94"/>
    </row>
    <row r="22" spans="2:28" ht="15.75" customHeight="1">
      <c r="B22" s="71"/>
      <c r="C22" s="87"/>
      <c r="D22" s="96"/>
      <c r="E22" s="97"/>
      <c r="F22" s="98"/>
      <c r="G22" s="99"/>
      <c r="H22" s="90"/>
      <c r="I22" s="91"/>
      <c r="J22" s="91"/>
      <c r="K22" s="91"/>
      <c r="L22" s="92"/>
      <c r="M22" s="93"/>
      <c r="N22" s="91"/>
      <c r="O22" s="91"/>
      <c r="P22" s="92"/>
      <c r="Q22" s="93"/>
      <c r="R22" s="91"/>
      <c r="S22" s="91"/>
      <c r="T22" s="94"/>
      <c r="U22" s="93"/>
      <c r="V22" s="91"/>
      <c r="W22" s="91"/>
      <c r="X22" s="94"/>
      <c r="Y22" s="95"/>
      <c r="Z22" s="91"/>
      <c r="AA22" s="91"/>
      <c r="AB22" s="94"/>
    </row>
    <row r="23" spans="2:28" ht="15.75" customHeight="1" thickBot="1">
      <c r="B23" s="71"/>
      <c r="C23" s="100"/>
      <c r="D23" s="101"/>
      <c r="E23" s="102"/>
      <c r="F23" s="103"/>
      <c r="G23" s="104"/>
      <c r="H23" s="105"/>
      <c r="I23" s="106"/>
      <c r="J23" s="106"/>
      <c r="K23" s="106"/>
      <c r="L23" s="107"/>
      <c r="M23" s="108"/>
      <c r="N23" s="106"/>
      <c r="O23" s="106"/>
      <c r="P23" s="107"/>
      <c r="Q23" s="108"/>
      <c r="R23" s="106"/>
      <c r="S23" s="106"/>
      <c r="T23" s="109"/>
      <c r="U23" s="108"/>
      <c r="V23" s="106"/>
      <c r="W23" s="106"/>
      <c r="X23" s="109"/>
      <c r="Y23" s="110"/>
      <c r="Z23" s="106"/>
      <c r="AA23" s="106"/>
      <c r="AB23" s="109"/>
    </row>
    <row r="24" spans="2:28" ht="15.75" customHeight="1" thickTop="1">
      <c r="B24" s="111"/>
      <c r="C24" s="324" t="s">
        <v>24</v>
      </c>
      <c r="D24" s="325"/>
      <c r="E24" s="273">
        <f aca="true" t="shared" si="0" ref="E24:AB24">SUM(E19:E23)</f>
        <v>2</v>
      </c>
      <c r="F24" s="262">
        <f t="shared" si="0"/>
        <v>3</v>
      </c>
      <c r="G24" s="264">
        <f t="shared" si="0"/>
        <v>9</v>
      </c>
      <c r="H24" s="266">
        <f t="shared" si="0"/>
        <v>90</v>
      </c>
      <c r="I24" s="262">
        <f t="shared" si="0"/>
        <v>45</v>
      </c>
      <c r="J24" s="262">
        <f t="shared" si="0"/>
        <v>30</v>
      </c>
      <c r="K24" s="262">
        <f t="shared" si="0"/>
        <v>0</v>
      </c>
      <c r="L24" s="264">
        <f t="shared" si="0"/>
        <v>15</v>
      </c>
      <c r="M24" s="112">
        <f t="shared" si="0"/>
        <v>2</v>
      </c>
      <c r="N24" s="113">
        <f t="shared" si="0"/>
        <v>2</v>
      </c>
      <c r="O24" s="113">
        <f t="shared" si="0"/>
        <v>0</v>
      </c>
      <c r="P24" s="114">
        <f t="shared" si="0"/>
        <v>0</v>
      </c>
      <c r="Q24" s="112">
        <f t="shared" si="0"/>
        <v>1</v>
      </c>
      <c r="R24" s="113">
        <f t="shared" si="0"/>
        <v>0</v>
      </c>
      <c r="S24" s="113">
        <f t="shared" si="0"/>
        <v>0</v>
      </c>
      <c r="T24" s="115">
        <f t="shared" si="0"/>
        <v>1</v>
      </c>
      <c r="U24" s="112">
        <f t="shared" si="0"/>
        <v>0</v>
      </c>
      <c r="V24" s="113">
        <f t="shared" si="0"/>
        <v>0</v>
      </c>
      <c r="W24" s="113">
        <f t="shared" si="0"/>
        <v>0</v>
      </c>
      <c r="X24" s="115">
        <f t="shared" si="0"/>
        <v>0</v>
      </c>
      <c r="Y24" s="116">
        <f t="shared" si="0"/>
        <v>0</v>
      </c>
      <c r="Z24" s="113">
        <f t="shared" si="0"/>
        <v>0</v>
      </c>
      <c r="AA24" s="113">
        <f t="shared" si="0"/>
        <v>0</v>
      </c>
      <c r="AB24" s="115">
        <f t="shared" si="0"/>
        <v>0</v>
      </c>
    </row>
    <row r="25" spans="2:28" ht="15.75" customHeight="1" thickBot="1">
      <c r="B25" s="117"/>
      <c r="C25" s="326"/>
      <c r="D25" s="327"/>
      <c r="E25" s="274"/>
      <c r="F25" s="263"/>
      <c r="G25" s="265"/>
      <c r="H25" s="267"/>
      <c r="I25" s="263"/>
      <c r="J25" s="263"/>
      <c r="K25" s="263"/>
      <c r="L25" s="265"/>
      <c r="M25" s="118"/>
      <c r="N25" s="119">
        <f>SUM(M24:P24)</f>
        <v>4</v>
      </c>
      <c r="O25" s="119"/>
      <c r="P25" s="119"/>
      <c r="Q25" s="118"/>
      <c r="R25" s="119">
        <f>SUM(Q24:T24)</f>
        <v>2</v>
      </c>
      <c r="S25" s="119"/>
      <c r="T25" s="120"/>
      <c r="U25" s="119"/>
      <c r="V25" s="119">
        <f>SUM(U24:X24)</f>
        <v>0</v>
      </c>
      <c r="W25" s="119"/>
      <c r="X25" s="120"/>
      <c r="Y25" s="118"/>
      <c r="Z25" s="119">
        <f>SUM(Y24:AB24)</f>
        <v>0</v>
      </c>
      <c r="AA25" s="119"/>
      <c r="AB25" s="120"/>
    </row>
    <row r="26" spans="2:28" ht="15.75" customHeight="1">
      <c r="B26" s="281" t="s">
        <v>25</v>
      </c>
      <c r="C26" s="282"/>
      <c r="D26" s="283"/>
      <c r="E26" s="284" t="s">
        <v>12</v>
      </c>
      <c r="F26" s="286" t="s">
        <v>13</v>
      </c>
      <c r="G26" s="258" t="s">
        <v>59</v>
      </c>
      <c r="H26" s="285" t="s">
        <v>10</v>
      </c>
      <c r="I26" s="260" t="s">
        <v>14</v>
      </c>
      <c r="J26" s="260" t="s">
        <v>15</v>
      </c>
      <c r="K26" s="260" t="s">
        <v>16</v>
      </c>
      <c r="L26" s="279" t="s">
        <v>52</v>
      </c>
      <c r="M26" s="250" t="s">
        <v>171</v>
      </c>
      <c r="N26" s="251"/>
      <c r="O26" s="251"/>
      <c r="P26" s="252"/>
      <c r="Q26" s="250" t="s">
        <v>172</v>
      </c>
      <c r="R26" s="251"/>
      <c r="S26" s="251"/>
      <c r="T26" s="252"/>
      <c r="U26" s="250" t="s">
        <v>173</v>
      </c>
      <c r="V26" s="251"/>
      <c r="W26" s="251"/>
      <c r="X26" s="252"/>
      <c r="Y26" s="253" t="s">
        <v>174</v>
      </c>
      <c r="Z26" s="242"/>
      <c r="AA26" s="242"/>
      <c r="AB26" s="243"/>
    </row>
    <row r="27" spans="2:28" ht="15.75" customHeight="1">
      <c r="B27" s="281"/>
      <c r="C27" s="282"/>
      <c r="D27" s="283"/>
      <c r="E27" s="268"/>
      <c r="F27" s="286"/>
      <c r="G27" s="275"/>
      <c r="H27" s="285"/>
      <c r="I27" s="260"/>
      <c r="J27" s="260"/>
      <c r="K27" s="260"/>
      <c r="L27" s="279"/>
      <c r="M27" s="254" t="s">
        <v>14</v>
      </c>
      <c r="N27" s="248" t="s">
        <v>15</v>
      </c>
      <c r="O27" s="256" t="s">
        <v>17</v>
      </c>
      <c r="P27" s="258" t="s">
        <v>57</v>
      </c>
      <c r="Q27" s="254" t="s">
        <v>14</v>
      </c>
      <c r="R27" s="248" t="s">
        <v>15</v>
      </c>
      <c r="S27" s="256" t="s">
        <v>17</v>
      </c>
      <c r="T27" s="258" t="s">
        <v>57</v>
      </c>
      <c r="U27" s="254" t="s">
        <v>14</v>
      </c>
      <c r="V27" s="248" t="s">
        <v>15</v>
      </c>
      <c r="W27" s="256" t="s">
        <v>17</v>
      </c>
      <c r="X27" s="258" t="s">
        <v>57</v>
      </c>
      <c r="Y27" s="254" t="s">
        <v>14</v>
      </c>
      <c r="Z27" s="248" t="s">
        <v>15</v>
      </c>
      <c r="AA27" s="256" t="s">
        <v>17</v>
      </c>
      <c r="AB27" s="258" t="s">
        <v>57</v>
      </c>
    </row>
    <row r="28" spans="2:28" ht="15.75" customHeight="1" thickBot="1">
      <c r="B28" s="281"/>
      <c r="C28" s="282"/>
      <c r="D28" s="283"/>
      <c r="E28" s="269"/>
      <c r="F28" s="257"/>
      <c r="G28" s="259"/>
      <c r="H28" s="255"/>
      <c r="I28" s="261"/>
      <c r="J28" s="261"/>
      <c r="K28" s="261"/>
      <c r="L28" s="280"/>
      <c r="M28" s="255"/>
      <c r="N28" s="249"/>
      <c r="O28" s="257"/>
      <c r="P28" s="259"/>
      <c r="Q28" s="255"/>
      <c r="R28" s="249"/>
      <c r="S28" s="257"/>
      <c r="T28" s="259"/>
      <c r="U28" s="255"/>
      <c r="V28" s="249"/>
      <c r="W28" s="257"/>
      <c r="X28" s="259"/>
      <c r="Y28" s="255"/>
      <c r="Z28" s="249"/>
      <c r="AA28" s="257"/>
      <c r="AB28" s="259"/>
    </row>
    <row r="29" spans="2:28" ht="15.75" customHeight="1">
      <c r="B29" s="281"/>
      <c r="C29" s="282"/>
      <c r="D29" s="283"/>
      <c r="E29" s="328">
        <f aca="true" t="shared" si="1" ref="E29:AB29">SUM(E24)</f>
        <v>2</v>
      </c>
      <c r="F29" s="199">
        <f t="shared" si="1"/>
        <v>3</v>
      </c>
      <c r="G29" s="244">
        <f t="shared" si="1"/>
        <v>9</v>
      </c>
      <c r="H29" s="246">
        <f t="shared" si="1"/>
        <v>90</v>
      </c>
      <c r="I29" s="199">
        <f t="shared" si="1"/>
        <v>45</v>
      </c>
      <c r="J29" s="199">
        <f t="shared" si="1"/>
        <v>30</v>
      </c>
      <c r="K29" s="199">
        <f t="shared" si="1"/>
        <v>0</v>
      </c>
      <c r="L29" s="199">
        <f t="shared" si="1"/>
        <v>15</v>
      </c>
      <c r="M29" s="121">
        <f t="shared" si="1"/>
        <v>2</v>
      </c>
      <c r="N29" s="122">
        <f t="shared" si="1"/>
        <v>2</v>
      </c>
      <c r="O29" s="122">
        <f t="shared" si="1"/>
        <v>0</v>
      </c>
      <c r="P29" s="123">
        <f t="shared" si="1"/>
        <v>0</v>
      </c>
      <c r="Q29" s="121">
        <f t="shared" si="1"/>
        <v>1</v>
      </c>
      <c r="R29" s="122">
        <f t="shared" si="1"/>
        <v>0</v>
      </c>
      <c r="S29" s="122">
        <f t="shared" si="1"/>
        <v>0</v>
      </c>
      <c r="T29" s="124">
        <f t="shared" si="1"/>
        <v>1</v>
      </c>
      <c r="U29" s="125">
        <f t="shared" si="1"/>
        <v>0</v>
      </c>
      <c r="V29" s="122">
        <f t="shared" si="1"/>
        <v>0</v>
      </c>
      <c r="W29" s="122">
        <f t="shared" si="1"/>
        <v>0</v>
      </c>
      <c r="X29" s="123">
        <f t="shared" si="1"/>
        <v>0</v>
      </c>
      <c r="Y29" s="121">
        <f t="shared" si="1"/>
        <v>0</v>
      </c>
      <c r="Z29" s="122">
        <f t="shared" si="1"/>
        <v>0</v>
      </c>
      <c r="AA29" s="122">
        <f t="shared" si="1"/>
        <v>0</v>
      </c>
      <c r="AB29" s="124">
        <f t="shared" si="1"/>
        <v>0</v>
      </c>
    </row>
    <row r="30" spans="2:30" ht="15.75" customHeight="1" thickBot="1">
      <c r="B30" s="281"/>
      <c r="C30" s="282"/>
      <c r="D30" s="283"/>
      <c r="E30" s="329"/>
      <c r="F30" s="197"/>
      <c r="G30" s="245"/>
      <c r="H30" s="247"/>
      <c r="I30" s="197"/>
      <c r="J30" s="197"/>
      <c r="K30" s="197"/>
      <c r="L30" s="197"/>
      <c r="M30" s="200">
        <f>SUM(M29:P29)</f>
        <v>4</v>
      </c>
      <c r="N30" s="201"/>
      <c r="O30" s="201"/>
      <c r="P30" s="202"/>
      <c r="Q30" s="200">
        <f>SUM(Q29:T29)</f>
        <v>2</v>
      </c>
      <c r="R30" s="201"/>
      <c r="S30" s="201"/>
      <c r="T30" s="202"/>
      <c r="U30" s="200">
        <f>SUM(U29:X29)</f>
        <v>0</v>
      </c>
      <c r="V30" s="201"/>
      <c r="W30" s="201"/>
      <c r="X30" s="202"/>
      <c r="Y30" s="200">
        <f>SUM(Y29:AB29)</f>
        <v>0</v>
      </c>
      <c r="Z30" s="201"/>
      <c r="AA30" s="201"/>
      <c r="AB30" s="202"/>
      <c r="AD30" s="48">
        <f>SUM(M30:AB30)*15</f>
        <v>90</v>
      </c>
    </row>
    <row r="31" spans="2:30" ht="15.75" customHeight="1">
      <c r="B31" s="281"/>
      <c r="C31" s="282"/>
      <c r="D31" s="283"/>
      <c r="E31" s="198" t="s">
        <v>26</v>
      </c>
      <c r="F31" s="193"/>
      <c r="G31" s="194"/>
      <c r="H31" s="241" t="s">
        <v>27</v>
      </c>
      <c r="I31" s="242"/>
      <c r="J31" s="242"/>
      <c r="K31" s="242"/>
      <c r="L31" s="243"/>
      <c r="M31" s="236">
        <v>1</v>
      </c>
      <c r="N31" s="203"/>
      <c r="O31" s="203"/>
      <c r="P31" s="204"/>
      <c r="Q31" s="236">
        <v>1</v>
      </c>
      <c r="R31" s="203"/>
      <c r="S31" s="203"/>
      <c r="T31" s="204"/>
      <c r="U31" s="236">
        <v>0</v>
      </c>
      <c r="V31" s="203"/>
      <c r="W31" s="203"/>
      <c r="X31" s="204"/>
      <c r="Y31" s="236">
        <v>0</v>
      </c>
      <c r="Z31" s="203"/>
      <c r="AA31" s="203"/>
      <c r="AB31" s="204"/>
      <c r="AD31" s="48">
        <f>SUM(M31:AB31)</f>
        <v>2</v>
      </c>
    </row>
    <row r="32" spans="2:30" ht="15.75" customHeight="1">
      <c r="B32" s="281"/>
      <c r="C32" s="282"/>
      <c r="D32" s="283"/>
      <c r="E32" s="195"/>
      <c r="F32" s="196"/>
      <c r="G32" s="237"/>
      <c r="H32" s="229" t="s">
        <v>28</v>
      </c>
      <c r="I32" s="230"/>
      <c r="J32" s="230"/>
      <c r="K32" s="230"/>
      <c r="L32" s="231"/>
      <c r="M32" s="232">
        <v>2</v>
      </c>
      <c r="N32" s="233"/>
      <c r="O32" s="233"/>
      <c r="P32" s="234"/>
      <c r="Q32" s="232">
        <v>1</v>
      </c>
      <c r="R32" s="233"/>
      <c r="S32" s="233"/>
      <c r="T32" s="234"/>
      <c r="U32" s="232">
        <v>0</v>
      </c>
      <c r="V32" s="233"/>
      <c r="W32" s="233"/>
      <c r="X32" s="234"/>
      <c r="Y32" s="232">
        <v>0</v>
      </c>
      <c r="Z32" s="233"/>
      <c r="AA32" s="233"/>
      <c r="AB32" s="234"/>
      <c r="AD32" s="48">
        <f>SUM(M32:AB32)</f>
        <v>3</v>
      </c>
    </row>
    <row r="33" spans="2:30" ht="15.75" customHeight="1" thickBot="1">
      <c r="B33" s="281"/>
      <c r="C33" s="282"/>
      <c r="D33" s="283"/>
      <c r="E33" s="238"/>
      <c r="F33" s="239"/>
      <c r="G33" s="240"/>
      <c r="H33" s="229" t="s">
        <v>59</v>
      </c>
      <c r="I33" s="230"/>
      <c r="J33" s="230"/>
      <c r="K33" s="230"/>
      <c r="L33" s="231"/>
      <c r="M33" s="235">
        <v>7</v>
      </c>
      <c r="N33" s="235"/>
      <c r="O33" s="235"/>
      <c r="P33" s="235"/>
      <c r="Q33" s="235">
        <v>2</v>
      </c>
      <c r="R33" s="235"/>
      <c r="S33" s="235"/>
      <c r="T33" s="235"/>
      <c r="U33" s="235">
        <v>0</v>
      </c>
      <c r="V33" s="235"/>
      <c r="W33" s="235"/>
      <c r="X33" s="235"/>
      <c r="Y33" s="235">
        <v>0</v>
      </c>
      <c r="Z33" s="235"/>
      <c r="AA33" s="235"/>
      <c r="AB33" s="235"/>
      <c r="AD33" s="48">
        <f>SUM(M33:AB33)</f>
        <v>9</v>
      </c>
    </row>
    <row r="34" spans="2:28" ht="15.75" customHeight="1"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9"/>
    </row>
    <row r="35" spans="2:28" ht="15.75" customHeight="1">
      <c r="B35" s="130" t="s">
        <v>54</v>
      </c>
      <c r="C35" s="131"/>
      <c r="D35" s="131"/>
      <c r="E35" s="131"/>
      <c r="F35" s="131"/>
      <c r="G35" s="131"/>
      <c r="H35" s="131"/>
      <c r="I35" s="8"/>
      <c r="J35" s="8"/>
      <c r="K35" s="8"/>
      <c r="L35" s="8"/>
      <c r="M35" s="8"/>
      <c r="N35" s="8"/>
      <c r="O35" s="8"/>
      <c r="P35" s="8"/>
      <c r="Q35" s="132"/>
      <c r="R35" s="8" t="s">
        <v>80</v>
      </c>
      <c r="S35" s="8"/>
      <c r="T35" s="8"/>
      <c r="U35" s="8"/>
      <c r="V35" s="8"/>
      <c r="W35" s="8"/>
      <c r="X35" s="8"/>
      <c r="Y35" s="8"/>
      <c r="Z35" s="8"/>
      <c r="AA35" s="8"/>
      <c r="AB35" s="133"/>
    </row>
    <row r="36" spans="2:28" ht="15.75" customHeight="1">
      <c r="B36" s="134"/>
      <c r="C36" s="135" t="s">
        <v>19</v>
      </c>
      <c r="D36" s="43" t="s">
        <v>69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136"/>
      <c r="R36" s="131"/>
      <c r="S36" s="137"/>
      <c r="T36" s="137"/>
      <c r="U36" s="8"/>
      <c r="V36" s="8"/>
      <c r="W36" s="8"/>
      <c r="X36" s="8"/>
      <c r="Y36" s="8"/>
      <c r="Z36" s="57"/>
      <c r="AA36" s="57"/>
      <c r="AB36" s="138"/>
    </row>
    <row r="37" spans="2:28" ht="15.75" customHeight="1">
      <c r="B37" s="134"/>
      <c r="C37" s="135" t="s">
        <v>20</v>
      </c>
      <c r="D37" s="48" t="s">
        <v>189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132"/>
      <c r="R37" s="139" t="s">
        <v>29</v>
      </c>
      <c r="S37" s="140"/>
      <c r="T37" s="140"/>
      <c r="U37" s="141"/>
      <c r="V37" s="142"/>
      <c r="W37" s="8"/>
      <c r="X37" s="8"/>
      <c r="Y37" s="142"/>
      <c r="Z37" s="142"/>
      <c r="AA37" s="142"/>
      <c r="AB37" s="133"/>
    </row>
    <row r="38" spans="2:28" ht="15.75" customHeight="1">
      <c r="B38" s="134"/>
      <c r="C38" s="143"/>
      <c r="H38" s="144"/>
      <c r="I38" s="144"/>
      <c r="J38" s="144"/>
      <c r="K38" s="144"/>
      <c r="L38" s="144"/>
      <c r="M38" s="144"/>
      <c r="N38" s="144"/>
      <c r="O38" s="144"/>
      <c r="P38" s="144"/>
      <c r="Q38" s="132"/>
      <c r="R38" s="141" t="s">
        <v>30</v>
      </c>
      <c r="S38" s="141" t="s">
        <v>31</v>
      </c>
      <c r="T38" s="131"/>
      <c r="U38" s="137"/>
      <c r="V38" s="8"/>
      <c r="W38" s="8"/>
      <c r="X38" s="8"/>
      <c r="Y38" s="8"/>
      <c r="Z38" s="8"/>
      <c r="AA38" s="8"/>
      <c r="AB38" s="145"/>
    </row>
    <row r="39" spans="2:28" ht="15.75" customHeight="1">
      <c r="B39" s="134"/>
      <c r="C39" s="146"/>
      <c r="D39" s="3"/>
      <c r="E39" s="144"/>
      <c r="F39" s="144"/>
      <c r="G39" s="144"/>
      <c r="H39" s="70"/>
      <c r="I39" s="147"/>
      <c r="J39" s="147"/>
      <c r="K39" s="147"/>
      <c r="L39" s="147"/>
      <c r="M39" s="147"/>
      <c r="N39" s="147"/>
      <c r="O39" s="147"/>
      <c r="P39" s="147"/>
      <c r="Q39" s="132"/>
      <c r="R39" s="140" t="s">
        <v>32</v>
      </c>
      <c r="S39" s="140" t="s">
        <v>33</v>
      </c>
      <c r="T39" s="148"/>
      <c r="U39" s="148"/>
      <c r="V39" s="8"/>
      <c r="W39" s="8"/>
      <c r="X39" s="8"/>
      <c r="Y39" s="8"/>
      <c r="Z39" s="8"/>
      <c r="AA39" s="8"/>
      <c r="AB39" s="133"/>
    </row>
    <row r="40" spans="2:28" ht="15.75" customHeight="1">
      <c r="B40" s="134"/>
      <c r="C40" s="146"/>
      <c r="D40" s="3"/>
      <c r="E40" s="70"/>
      <c r="F40" s="70"/>
      <c r="G40" s="70"/>
      <c r="H40" s="70"/>
      <c r="I40" s="70"/>
      <c r="J40" s="70"/>
      <c r="K40" s="70"/>
      <c r="L40" s="149"/>
      <c r="M40" s="70"/>
      <c r="N40" s="70"/>
      <c r="O40" s="70"/>
      <c r="P40" s="70"/>
      <c r="Q40" s="132"/>
      <c r="R40" s="141" t="s">
        <v>16</v>
      </c>
      <c r="S40" s="150" t="s">
        <v>34</v>
      </c>
      <c r="T40" s="131"/>
      <c r="U40" s="131"/>
      <c r="V40" s="8"/>
      <c r="W40" s="8"/>
      <c r="X40" s="8"/>
      <c r="Y40" s="8"/>
      <c r="Z40" s="8"/>
      <c r="AA40" s="8"/>
      <c r="AB40" s="133"/>
    </row>
    <row r="41" spans="2:28" ht="15.75" customHeight="1">
      <c r="B41" s="134"/>
      <c r="C41" s="135"/>
      <c r="D41" s="3"/>
      <c r="E41" s="70"/>
      <c r="F41" s="70"/>
      <c r="G41" s="70"/>
      <c r="H41" s="70"/>
      <c r="I41" s="55"/>
      <c r="J41" s="55"/>
      <c r="K41" s="55"/>
      <c r="L41" s="55"/>
      <c r="M41" s="55"/>
      <c r="N41" s="55"/>
      <c r="O41" s="55"/>
      <c r="P41" s="55"/>
      <c r="Q41" s="132"/>
      <c r="R41" s="141" t="s">
        <v>35</v>
      </c>
      <c r="S41" s="141" t="s">
        <v>36</v>
      </c>
      <c r="T41" s="131"/>
      <c r="U41" s="131"/>
      <c r="V41" s="8"/>
      <c r="W41" s="8"/>
      <c r="X41" s="8"/>
      <c r="Y41" s="8"/>
      <c r="Z41" s="8"/>
      <c r="AA41" s="8"/>
      <c r="AB41" s="133"/>
    </row>
    <row r="42" spans="2:28" ht="15.75" customHeight="1">
      <c r="B42" s="134"/>
      <c r="D42" s="8"/>
      <c r="E42" s="70"/>
      <c r="F42" s="70"/>
      <c r="G42" s="70"/>
      <c r="H42" s="55"/>
      <c r="I42" s="55"/>
      <c r="J42" s="55"/>
      <c r="K42" s="55"/>
      <c r="L42" s="55"/>
      <c r="M42" s="55"/>
      <c r="N42" s="55"/>
      <c r="O42" s="55"/>
      <c r="P42" s="55"/>
      <c r="Q42" s="132"/>
      <c r="R42" s="141" t="s">
        <v>37</v>
      </c>
      <c r="S42" s="141" t="s">
        <v>38</v>
      </c>
      <c r="T42" s="131"/>
      <c r="U42" s="137"/>
      <c r="V42" s="8"/>
      <c r="W42" s="8"/>
      <c r="X42" s="8"/>
      <c r="Y42" s="8"/>
      <c r="Z42" s="8"/>
      <c r="AA42" s="8"/>
      <c r="AB42" s="133"/>
    </row>
    <row r="43" spans="2:28" ht="15.75" customHeight="1">
      <c r="B43" s="13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132"/>
      <c r="R43" s="140" t="s">
        <v>39</v>
      </c>
      <c r="S43" s="140" t="s">
        <v>40</v>
      </c>
      <c r="T43" s="131"/>
      <c r="U43" s="137"/>
      <c r="V43" s="8"/>
      <c r="W43" s="8"/>
      <c r="X43" s="8"/>
      <c r="Y43" s="8"/>
      <c r="Z43" s="8"/>
      <c r="AA43" s="8"/>
      <c r="AB43" s="133"/>
    </row>
    <row r="44" spans="2:28" ht="15.75" customHeight="1">
      <c r="B44" s="13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132"/>
      <c r="R44" s="151"/>
      <c r="S44" s="140" t="s">
        <v>58</v>
      </c>
      <c r="U44" s="137"/>
      <c r="V44" s="8"/>
      <c r="W44" s="8"/>
      <c r="X44" s="8"/>
      <c r="Y44" s="8"/>
      <c r="Z44" s="8"/>
      <c r="AA44" s="8"/>
      <c r="AB44" s="133"/>
    </row>
    <row r="45" spans="2:28" ht="15.75" customHeight="1" thickBot="1">
      <c r="B45" s="152"/>
      <c r="C45" s="153"/>
      <c r="D45" s="153"/>
      <c r="E45" s="153"/>
      <c r="F45" s="154"/>
      <c r="G45" s="154"/>
      <c r="H45" s="154"/>
      <c r="I45" s="154"/>
      <c r="J45" s="154"/>
      <c r="K45" s="154"/>
      <c r="L45" s="153"/>
      <c r="M45" s="153"/>
      <c r="N45" s="153"/>
      <c r="O45" s="153"/>
      <c r="P45" s="153"/>
      <c r="Q45" s="225" t="s">
        <v>41</v>
      </c>
      <c r="R45" s="226"/>
      <c r="S45" s="227"/>
      <c r="T45" s="227"/>
      <c r="U45" s="227"/>
      <c r="V45" s="227"/>
      <c r="W45" s="227"/>
      <c r="X45" s="227"/>
      <c r="Y45" s="227"/>
      <c r="Z45" s="227"/>
      <c r="AA45" s="227"/>
      <c r="AB45" s="228"/>
    </row>
    <row r="46" spans="2:28" ht="15.75" customHeight="1">
      <c r="B46" s="305"/>
      <c r="C46" s="306"/>
      <c r="D46" s="307"/>
      <c r="E46" s="330" t="s">
        <v>74</v>
      </c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2"/>
      <c r="R46" s="308" t="s">
        <v>0</v>
      </c>
      <c r="S46" s="193"/>
      <c r="T46" s="193"/>
      <c r="U46" s="193"/>
      <c r="V46" s="193"/>
      <c r="W46" s="193"/>
      <c r="X46" s="193"/>
      <c r="Y46" s="193"/>
      <c r="Z46" s="193"/>
      <c r="AA46" s="193"/>
      <c r="AB46" s="309"/>
    </row>
    <row r="47" spans="2:28" ht="15.75" customHeight="1">
      <c r="B47" s="310" t="s">
        <v>90</v>
      </c>
      <c r="C47" s="303"/>
      <c r="D47" s="304"/>
      <c r="E47" s="333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5"/>
      <c r="R47" s="49"/>
      <c r="S47" s="51"/>
      <c r="T47" s="51"/>
      <c r="U47" s="51"/>
      <c r="V47" s="51"/>
      <c r="W47" s="51"/>
      <c r="X47" s="51"/>
      <c r="Y47" s="51"/>
      <c r="Z47" s="51"/>
      <c r="AA47" s="51"/>
      <c r="AB47" s="52"/>
    </row>
    <row r="48" spans="2:28" ht="15.75" customHeight="1">
      <c r="B48" s="310" t="s">
        <v>71</v>
      </c>
      <c r="C48" s="303"/>
      <c r="D48" s="304"/>
      <c r="E48" s="53" t="s">
        <v>62</v>
      </c>
      <c r="F48" s="51"/>
      <c r="G48" s="51"/>
      <c r="H48" s="51"/>
      <c r="I48" s="54" t="s">
        <v>186</v>
      </c>
      <c r="J48" s="54"/>
      <c r="K48" s="55"/>
      <c r="L48" s="51"/>
      <c r="M48" s="54"/>
      <c r="N48" s="54"/>
      <c r="O48" s="54"/>
      <c r="P48" s="54"/>
      <c r="Q48" s="54"/>
      <c r="R48" s="164"/>
      <c r="S48" s="165"/>
      <c r="T48" s="165"/>
      <c r="U48" s="165"/>
      <c r="V48" s="165"/>
      <c r="W48" s="165"/>
      <c r="X48" s="165"/>
      <c r="Y48" s="165"/>
      <c r="Z48" s="165"/>
      <c r="AA48" s="165"/>
      <c r="AB48" s="166"/>
    </row>
    <row r="49" spans="2:28" ht="15.75" customHeight="1">
      <c r="B49" s="302"/>
      <c r="C49" s="303"/>
      <c r="D49" s="304"/>
      <c r="E49" s="53" t="s">
        <v>61</v>
      </c>
      <c r="F49" s="51"/>
      <c r="G49" s="51"/>
      <c r="H49" s="53"/>
      <c r="I49" s="54" t="s">
        <v>187</v>
      </c>
      <c r="J49" s="54"/>
      <c r="K49" s="55"/>
      <c r="L49" s="54"/>
      <c r="M49" s="54"/>
      <c r="N49" s="57"/>
      <c r="O49" s="51"/>
      <c r="P49" s="54"/>
      <c r="Q49" s="54"/>
      <c r="R49" s="164"/>
      <c r="S49" s="165"/>
      <c r="T49" s="165"/>
      <c r="U49" s="165"/>
      <c r="V49" s="165"/>
      <c r="W49" s="165"/>
      <c r="X49" s="165"/>
      <c r="Y49" s="165"/>
      <c r="Z49" s="165"/>
      <c r="AA49" s="165"/>
      <c r="AB49" s="166"/>
    </row>
    <row r="50" spans="2:28" ht="15.75" customHeight="1">
      <c r="B50" s="302"/>
      <c r="C50" s="303"/>
      <c r="D50" s="304"/>
      <c r="E50" s="53" t="s">
        <v>1</v>
      </c>
      <c r="F50" s="53"/>
      <c r="G50" s="53"/>
      <c r="H50" s="53"/>
      <c r="I50" s="58" t="s">
        <v>70</v>
      </c>
      <c r="J50" s="58"/>
      <c r="K50" s="55"/>
      <c r="L50" s="54"/>
      <c r="M50" s="54"/>
      <c r="N50" s="54"/>
      <c r="O50" s="51"/>
      <c r="P50" s="54"/>
      <c r="Q50" s="54"/>
      <c r="R50" s="56"/>
      <c r="S50" s="50"/>
      <c r="T50" s="50"/>
      <c r="U50" s="50"/>
      <c r="V50" s="50"/>
      <c r="W50" s="50"/>
      <c r="X50" s="50"/>
      <c r="Y50" s="50"/>
      <c r="Z50" s="50"/>
      <c r="AA50" s="50"/>
      <c r="AB50" s="59"/>
    </row>
    <row r="51" spans="2:28" ht="15.75" customHeight="1">
      <c r="B51" s="302" t="s">
        <v>60</v>
      </c>
      <c r="C51" s="303"/>
      <c r="D51" s="304"/>
      <c r="E51" s="60" t="s">
        <v>3</v>
      </c>
      <c r="F51" s="53"/>
      <c r="G51" s="53"/>
      <c r="H51" s="53"/>
      <c r="I51" s="58" t="s">
        <v>75</v>
      </c>
      <c r="J51" s="58"/>
      <c r="K51" s="55"/>
      <c r="L51" s="54"/>
      <c r="M51" s="54"/>
      <c r="N51" s="54"/>
      <c r="O51" s="54"/>
      <c r="P51" s="54"/>
      <c r="Q51" s="54"/>
      <c r="R51" s="299" t="s">
        <v>2</v>
      </c>
      <c r="S51" s="300"/>
      <c r="T51" s="300"/>
      <c r="U51" s="300"/>
      <c r="V51" s="300"/>
      <c r="W51" s="300"/>
      <c r="X51" s="300"/>
      <c r="Y51" s="300"/>
      <c r="Z51" s="300"/>
      <c r="AA51" s="300"/>
      <c r="AB51" s="301"/>
    </row>
    <row r="52" spans="2:28" ht="15.75" customHeight="1">
      <c r="B52" s="299" t="s">
        <v>55</v>
      </c>
      <c r="C52" s="300"/>
      <c r="D52" s="317"/>
      <c r="E52" s="60"/>
      <c r="F52" s="53"/>
      <c r="G52" s="53"/>
      <c r="H52" s="53"/>
      <c r="I52" s="58" t="s">
        <v>76</v>
      </c>
      <c r="J52" s="58"/>
      <c r="K52" s="55"/>
      <c r="L52" s="54"/>
      <c r="M52" s="54"/>
      <c r="N52" s="54"/>
      <c r="O52" s="54"/>
      <c r="P52" s="54"/>
      <c r="Q52" s="54"/>
      <c r="R52" s="299" t="s">
        <v>4</v>
      </c>
      <c r="S52" s="300"/>
      <c r="T52" s="300"/>
      <c r="U52" s="300"/>
      <c r="V52" s="300"/>
      <c r="W52" s="300"/>
      <c r="X52" s="300"/>
      <c r="Y52" s="300"/>
      <c r="Z52" s="300"/>
      <c r="AA52" s="300"/>
      <c r="AB52" s="301"/>
    </row>
    <row r="53" spans="2:28" ht="15.75" customHeight="1">
      <c r="B53" s="302" t="s">
        <v>56</v>
      </c>
      <c r="C53" s="303"/>
      <c r="D53" s="304"/>
      <c r="E53" s="60"/>
      <c r="F53" s="53"/>
      <c r="G53" s="53"/>
      <c r="H53" s="53"/>
      <c r="I53" s="53"/>
      <c r="K53" s="55"/>
      <c r="L53" s="54"/>
      <c r="M53" s="54"/>
      <c r="N53" s="54"/>
      <c r="O53" s="54"/>
      <c r="P53" s="54"/>
      <c r="Q53" s="54"/>
      <c r="R53" s="56"/>
      <c r="S53" s="50"/>
      <c r="T53" s="50"/>
      <c r="U53" s="50"/>
      <c r="V53" s="50"/>
      <c r="W53" s="50"/>
      <c r="X53" s="50"/>
      <c r="Y53" s="50"/>
      <c r="Z53" s="50"/>
      <c r="AA53" s="50"/>
      <c r="AB53" s="59"/>
    </row>
    <row r="54" spans="2:28" ht="15.75" customHeight="1" thickBot="1">
      <c r="B54" s="318"/>
      <c r="C54" s="319"/>
      <c r="D54" s="320"/>
      <c r="E54" s="61"/>
      <c r="F54" s="62"/>
      <c r="G54" s="62"/>
      <c r="H54" s="62"/>
      <c r="I54" s="62"/>
      <c r="J54" s="62"/>
      <c r="K54" s="62"/>
      <c r="L54" s="63"/>
      <c r="M54" s="63"/>
      <c r="N54" s="63"/>
      <c r="O54" s="63"/>
      <c r="P54" s="63"/>
      <c r="Q54" s="63"/>
      <c r="R54" s="64" t="s">
        <v>63</v>
      </c>
      <c r="S54" s="65"/>
      <c r="T54" s="65"/>
      <c r="U54" s="65"/>
      <c r="V54" s="65"/>
      <c r="W54" s="65"/>
      <c r="X54" s="65"/>
      <c r="Y54" s="65"/>
      <c r="Z54" s="65"/>
      <c r="AA54" s="65"/>
      <c r="AB54" s="66"/>
    </row>
    <row r="55" spans="2:28" ht="15.75" customHeight="1" thickBot="1"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2:28" ht="15.75" customHeight="1">
      <c r="B56" s="321" t="s">
        <v>5</v>
      </c>
      <c r="C56" s="292" t="s">
        <v>6</v>
      </c>
      <c r="D56" s="293"/>
      <c r="E56" s="311" t="s">
        <v>7</v>
      </c>
      <c r="F56" s="312"/>
      <c r="G56" s="313"/>
      <c r="H56" s="253" t="s">
        <v>8</v>
      </c>
      <c r="I56" s="242"/>
      <c r="J56" s="242"/>
      <c r="K56" s="242"/>
      <c r="L56" s="242"/>
      <c r="M56" s="253" t="s">
        <v>9</v>
      </c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</row>
    <row r="57" spans="2:28" ht="15.75" customHeight="1">
      <c r="B57" s="322"/>
      <c r="C57" s="294"/>
      <c r="D57" s="295"/>
      <c r="E57" s="314"/>
      <c r="F57" s="315"/>
      <c r="G57" s="316"/>
      <c r="H57" s="276" t="s">
        <v>10</v>
      </c>
      <c r="I57" s="260" t="s">
        <v>11</v>
      </c>
      <c r="J57" s="260"/>
      <c r="K57" s="260"/>
      <c r="L57" s="279"/>
      <c r="M57" s="250" t="s">
        <v>171</v>
      </c>
      <c r="N57" s="251"/>
      <c r="O57" s="251"/>
      <c r="P57" s="252"/>
      <c r="Q57" s="250" t="s">
        <v>172</v>
      </c>
      <c r="R57" s="251"/>
      <c r="S57" s="251"/>
      <c r="T57" s="252"/>
      <c r="U57" s="250" t="s">
        <v>173</v>
      </c>
      <c r="V57" s="251"/>
      <c r="W57" s="251"/>
      <c r="X57" s="252"/>
      <c r="Y57" s="290" t="s">
        <v>174</v>
      </c>
      <c r="Z57" s="291"/>
      <c r="AA57" s="291"/>
      <c r="AB57" s="298"/>
    </row>
    <row r="58" spans="2:28" ht="15.75" customHeight="1">
      <c r="B58" s="322"/>
      <c r="C58" s="294"/>
      <c r="D58" s="295"/>
      <c r="E58" s="268" t="s">
        <v>12</v>
      </c>
      <c r="F58" s="270" t="s">
        <v>13</v>
      </c>
      <c r="G58" s="258" t="s">
        <v>59</v>
      </c>
      <c r="H58" s="277"/>
      <c r="I58" s="260" t="s">
        <v>14</v>
      </c>
      <c r="J58" s="260" t="s">
        <v>15</v>
      </c>
      <c r="K58" s="260" t="s">
        <v>16</v>
      </c>
      <c r="L58" s="279" t="s">
        <v>52</v>
      </c>
      <c r="M58" s="290" t="s">
        <v>73</v>
      </c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</row>
    <row r="59" spans="2:28" ht="15.75" customHeight="1">
      <c r="B59" s="322"/>
      <c r="C59" s="294"/>
      <c r="D59" s="295"/>
      <c r="E59" s="268"/>
      <c r="F59" s="271"/>
      <c r="G59" s="275"/>
      <c r="H59" s="277"/>
      <c r="I59" s="260"/>
      <c r="J59" s="260"/>
      <c r="K59" s="260"/>
      <c r="L59" s="279"/>
      <c r="M59" s="254" t="s">
        <v>14</v>
      </c>
      <c r="N59" s="248" t="s">
        <v>15</v>
      </c>
      <c r="O59" s="256" t="s">
        <v>17</v>
      </c>
      <c r="P59" s="258" t="s">
        <v>57</v>
      </c>
      <c r="Q59" s="254" t="s">
        <v>14</v>
      </c>
      <c r="R59" s="248" t="s">
        <v>15</v>
      </c>
      <c r="S59" s="256" t="s">
        <v>17</v>
      </c>
      <c r="T59" s="258" t="s">
        <v>57</v>
      </c>
      <c r="U59" s="254" t="s">
        <v>14</v>
      </c>
      <c r="V59" s="248" t="s">
        <v>15</v>
      </c>
      <c r="W59" s="256" t="s">
        <v>17</v>
      </c>
      <c r="X59" s="258" t="s">
        <v>57</v>
      </c>
      <c r="Y59" s="254" t="s">
        <v>14</v>
      </c>
      <c r="Z59" s="248" t="s">
        <v>15</v>
      </c>
      <c r="AA59" s="256" t="s">
        <v>17</v>
      </c>
      <c r="AB59" s="258" t="s">
        <v>57</v>
      </c>
    </row>
    <row r="60" spans="2:28" ht="15.75" customHeight="1" thickBot="1">
      <c r="B60" s="323"/>
      <c r="C60" s="296"/>
      <c r="D60" s="297"/>
      <c r="E60" s="269"/>
      <c r="F60" s="272"/>
      <c r="G60" s="259"/>
      <c r="H60" s="278"/>
      <c r="I60" s="261"/>
      <c r="J60" s="261"/>
      <c r="K60" s="261"/>
      <c r="L60" s="280"/>
      <c r="M60" s="255"/>
      <c r="N60" s="249"/>
      <c r="O60" s="257"/>
      <c r="P60" s="259"/>
      <c r="Q60" s="255"/>
      <c r="R60" s="249"/>
      <c r="S60" s="257"/>
      <c r="T60" s="259"/>
      <c r="U60" s="255"/>
      <c r="V60" s="249"/>
      <c r="W60" s="257"/>
      <c r="X60" s="259"/>
      <c r="Y60" s="255"/>
      <c r="Z60" s="249"/>
      <c r="AA60" s="257"/>
      <c r="AB60" s="259"/>
    </row>
    <row r="61" spans="2:28" ht="15.75" customHeight="1" thickBot="1">
      <c r="B61" s="67" t="s">
        <v>42</v>
      </c>
      <c r="C61" s="287" t="s">
        <v>81</v>
      </c>
      <c r="D61" s="287"/>
      <c r="E61" s="288"/>
      <c r="F61" s="288"/>
      <c r="G61" s="68"/>
      <c r="H61" s="69"/>
      <c r="I61" s="288"/>
      <c r="J61" s="288"/>
      <c r="K61" s="288"/>
      <c r="L61" s="288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</row>
    <row r="62" spans="2:28" ht="15.75" customHeight="1">
      <c r="B62" s="71" t="s">
        <v>19</v>
      </c>
      <c r="C62" s="72" t="s">
        <v>93</v>
      </c>
      <c r="D62" s="73"/>
      <c r="E62" s="74">
        <v>1</v>
      </c>
      <c r="F62" s="75">
        <v>1</v>
      </c>
      <c r="G62" s="76">
        <v>3</v>
      </c>
      <c r="H62" s="77">
        <v>30</v>
      </c>
      <c r="I62" s="78">
        <v>15</v>
      </c>
      <c r="J62" s="78">
        <v>15</v>
      </c>
      <c r="K62" s="78"/>
      <c r="L62" s="79"/>
      <c r="M62" s="80">
        <v>1</v>
      </c>
      <c r="N62" s="78">
        <v>1</v>
      </c>
      <c r="O62" s="78"/>
      <c r="P62" s="79"/>
      <c r="Q62" s="155"/>
      <c r="R62" s="83"/>
      <c r="S62" s="83"/>
      <c r="T62" s="84"/>
      <c r="U62" s="82"/>
      <c r="V62" s="83"/>
      <c r="W62" s="83"/>
      <c r="X62" s="84"/>
      <c r="Y62" s="85"/>
      <c r="Z62" s="78"/>
      <c r="AA62" s="78"/>
      <c r="AB62" s="84"/>
    </row>
    <row r="63" spans="2:28" ht="15.75" customHeight="1">
      <c r="B63" s="86" t="s">
        <v>20</v>
      </c>
      <c r="C63" s="87" t="s">
        <v>82</v>
      </c>
      <c r="D63" s="88"/>
      <c r="E63" s="74"/>
      <c r="F63" s="75">
        <v>1</v>
      </c>
      <c r="G63" s="89">
        <v>3</v>
      </c>
      <c r="H63" s="90">
        <v>30</v>
      </c>
      <c r="I63" s="91">
        <v>15</v>
      </c>
      <c r="J63" s="91">
        <v>15</v>
      </c>
      <c r="K63" s="91"/>
      <c r="L63" s="92"/>
      <c r="M63" s="93">
        <v>1</v>
      </c>
      <c r="N63" s="91">
        <v>1</v>
      </c>
      <c r="O63" s="91"/>
      <c r="P63" s="92"/>
      <c r="Q63" s="93"/>
      <c r="R63" s="91"/>
      <c r="S63" s="91"/>
      <c r="T63" s="94"/>
      <c r="U63" s="93"/>
      <c r="V63" s="91"/>
      <c r="W63" s="91"/>
      <c r="X63" s="94"/>
      <c r="Y63" s="95"/>
      <c r="Z63" s="91"/>
      <c r="AA63" s="91"/>
      <c r="AB63" s="94"/>
    </row>
    <row r="64" spans="2:28" ht="15.75" customHeight="1">
      <c r="B64" s="71" t="s">
        <v>21</v>
      </c>
      <c r="C64" s="87" t="s">
        <v>83</v>
      </c>
      <c r="D64" s="88"/>
      <c r="E64" s="74">
        <v>1</v>
      </c>
      <c r="F64" s="75">
        <v>1</v>
      </c>
      <c r="G64" s="89">
        <v>3</v>
      </c>
      <c r="H64" s="90">
        <v>30</v>
      </c>
      <c r="I64" s="91">
        <v>15</v>
      </c>
      <c r="J64" s="91">
        <v>15</v>
      </c>
      <c r="K64" s="91"/>
      <c r="L64" s="92"/>
      <c r="M64" s="93"/>
      <c r="N64" s="91"/>
      <c r="O64" s="91"/>
      <c r="P64" s="94"/>
      <c r="Q64" s="80">
        <v>1</v>
      </c>
      <c r="R64" s="91">
        <v>1</v>
      </c>
      <c r="S64" s="91"/>
      <c r="T64" s="94"/>
      <c r="U64" s="93"/>
      <c r="V64" s="91"/>
      <c r="W64" s="91"/>
      <c r="X64" s="94"/>
      <c r="Y64" s="95"/>
      <c r="Z64" s="91"/>
      <c r="AA64" s="91"/>
      <c r="AB64" s="94"/>
    </row>
    <row r="65" spans="2:28" ht="15.75" customHeight="1">
      <c r="B65" s="86" t="s">
        <v>22</v>
      </c>
      <c r="C65" s="87" t="s">
        <v>84</v>
      </c>
      <c r="D65" s="88"/>
      <c r="E65" s="74"/>
      <c r="F65" s="75">
        <v>1</v>
      </c>
      <c r="G65" s="89">
        <v>3</v>
      </c>
      <c r="H65" s="90">
        <v>30</v>
      </c>
      <c r="I65" s="91">
        <v>15</v>
      </c>
      <c r="J65" s="91">
        <v>15</v>
      </c>
      <c r="K65" s="91"/>
      <c r="L65" s="92"/>
      <c r="M65" s="93">
        <v>1</v>
      </c>
      <c r="N65" s="91">
        <v>1</v>
      </c>
      <c r="O65" s="91"/>
      <c r="P65" s="92"/>
      <c r="Q65" s="93"/>
      <c r="R65" s="91"/>
      <c r="S65" s="91"/>
      <c r="T65" s="94"/>
      <c r="U65" s="93"/>
      <c r="V65" s="91"/>
      <c r="W65" s="91"/>
      <c r="X65" s="94"/>
      <c r="Y65" s="95"/>
      <c r="Z65" s="91"/>
      <c r="AA65" s="91"/>
      <c r="AB65" s="94"/>
    </row>
    <row r="66" spans="2:28" ht="15.75" customHeight="1">
      <c r="B66" s="71" t="s">
        <v>23</v>
      </c>
      <c r="C66" s="87" t="s">
        <v>95</v>
      </c>
      <c r="D66" s="88"/>
      <c r="E66" s="74">
        <v>1</v>
      </c>
      <c r="F66" s="75">
        <v>1</v>
      </c>
      <c r="G66" s="89">
        <v>3</v>
      </c>
      <c r="H66" s="90">
        <v>30</v>
      </c>
      <c r="I66" s="91">
        <v>15</v>
      </c>
      <c r="J66" s="91"/>
      <c r="K66" s="91">
        <v>15</v>
      </c>
      <c r="L66" s="94"/>
      <c r="M66" s="80">
        <v>1</v>
      </c>
      <c r="N66" s="91"/>
      <c r="O66" s="91">
        <v>1</v>
      </c>
      <c r="P66" s="94"/>
      <c r="Q66" s="155"/>
      <c r="R66" s="91"/>
      <c r="S66" s="91"/>
      <c r="T66" s="94"/>
      <c r="U66" s="93"/>
      <c r="V66" s="91"/>
      <c r="W66" s="91"/>
      <c r="X66" s="94"/>
      <c r="Y66" s="95"/>
      <c r="Z66" s="91"/>
      <c r="AA66" s="91"/>
      <c r="AB66" s="94"/>
    </row>
    <row r="67" spans="2:28" ht="15.75" customHeight="1">
      <c r="B67" s="86" t="s">
        <v>43</v>
      </c>
      <c r="C67" s="87" t="s">
        <v>85</v>
      </c>
      <c r="D67" s="88"/>
      <c r="E67" s="74"/>
      <c r="F67" s="75">
        <v>1</v>
      </c>
      <c r="G67" s="89">
        <v>1</v>
      </c>
      <c r="H67" s="90">
        <v>15</v>
      </c>
      <c r="I67" s="91">
        <v>15</v>
      </c>
      <c r="J67" s="91"/>
      <c r="K67" s="91"/>
      <c r="L67" s="92"/>
      <c r="M67" s="93"/>
      <c r="N67" s="91"/>
      <c r="O67" s="91"/>
      <c r="P67" s="92"/>
      <c r="Q67" s="93"/>
      <c r="R67" s="91"/>
      <c r="S67" s="91"/>
      <c r="T67" s="94"/>
      <c r="U67" s="93">
        <v>1</v>
      </c>
      <c r="V67" s="91"/>
      <c r="W67" s="91"/>
      <c r="X67" s="94"/>
      <c r="Y67" s="95"/>
      <c r="Z67" s="91"/>
      <c r="AA67" s="91"/>
      <c r="AB67" s="94"/>
    </row>
    <row r="68" spans="2:28" ht="15.75" customHeight="1">
      <c r="B68" s="71" t="s">
        <v>86</v>
      </c>
      <c r="C68" s="87" t="s">
        <v>107</v>
      </c>
      <c r="D68" s="96"/>
      <c r="E68" s="74">
        <v>1</v>
      </c>
      <c r="F68" s="75">
        <v>1</v>
      </c>
      <c r="G68" s="89">
        <v>1</v>
      </c>
      <c r="H68" s="90">
        <v>30</v>
      </c>
      <c r="I68" s="91">
        <v>15</v>
      </c>
      <c r="J68" s="91"/>
      <c r="K68" s="91"/>
      <c r="L68" s="92">
        <v>15</v>
      </c>
      <c r="M68" s="93"/>
      <c r="N68" s="91"/>
      <c r="O68" s="91"/>
      <c r="P68" s="92"/>
      <c r="Q68" s="93"/>
      <c r="R68" s="91"/>
      <c r="S68" s="91"/>
      <c r="T68" s="94"/>
      <c r="U68" s="156">
        <v>1</v>
      </c>
      <c r="V68" s="91"/>
      <c r="W68" s="91"/>
      <c r="X68" s="94">
        <v>1</v>
      </c>
      <c r="Y68" s="95"/>
      <c r="Z68" s="91"/>
      <c r="AA68" s="91"/>
      <c r="AB68" s="94"/>
    </row>
    <row r="69" spans="2:28" ht="15.75" customHeight="1">
      <c r="B69" s="71" t="s">
        <v>44</v>
      </c>
      <c r="C69" s="87" t="s">
        <v>99</v>
      </c>
      <c r="D69" s="88"/>
      <c r="E69" s="74">
        <v>1</v>
      </c>
      <c r="F69" s="75">
        <v>1</v>
      </c>
      <c r="G69" s="89">
        <v>1</v>
      </c>
      <c r="H69" s="90">
        <v>30</v>
      </c>
      <c r="I69" s="91">
        <v>15</v>
      </c>
      <c r="J69" s="91"/>
      <c r="K69" s="91">
        <v>15</v>
      </c>
      <c r="L69" s="92"/>
      <c r="M69" s="93"/>
      <c r="N69" s="91"/>
      <c r="O69" s="91"/>
      <c r="P69" s="92"/>
      <c r="Q69" s="93"/>
      <c r="R69" s="91"/>
      <c r="S69" s="91"/>
      <c r="T69" s="94"/>
      <c r="U69" s="156">
        <v>1</v>
      </c>
      <c r="V69" s="91"/>
      <c r="W69" s="91">
        <v>1</v>
      </c>
      <c r="X69" s="94"/>
      <c r="Y69" s="95"/>
      <c r="Z69" s="91"/>
      <c r="AA69" s="91"/>
      <c r="AB69" s="94"/>
    </row>
    <row r="70" spans="2:28" ht="15.75" customHeight="1">
      <c r="B70" s="86" t="s">
        <v>45</v>
      </c>
      <c r="C70" s="87" t="s">
        <v>97</v>
      </c>
      <c r="D70" s="88"/>
      <c r="E70" s="74"/>
      <c r="F70" s="75">
        <v>2</v>
      </c>
      <c r="G70" s="89">
        <v>3</v>
      </c>
      <c r="H70" s="90">
        <v>30</v>
      </c>
      <c r="I70" s="91">
        <v>15</v>
      </c>
      <c r="J70" s="91"/>
      <c r="K70" s="91"/>
      <c r="L70" s="92">
        <v>15</v>
      </c>
      <c r="M70" s="93">
        <v>1</v>
      </c>
      <c r="N70" s="91"/>
      <c r="O70" s="91"/>
      <c r="P70" s="92">
        <v>1</v>
      </c>
      <c r="Q70" s="93"/>
      <c r="R70" s="91"/>
      <c r="S70" s="91"/>
      <c r="T70" s="94"/>
      <c r="U70" s="93"/>
      <c r="V70" s="91"/>
      <c r="W70" s="91"/>
      <c r="X70" s="94"/>
      <c r="Y70" s="95"/>
      <c r="Z70" s="91"/>
      <c r="AA70" s="91"/>
      <c r="AB70" s="94"/>
    </row>
    <row r="71" spans="2:28" ht="15.75" customHeight="1">
      <c r="B71" s="71" t="s">
        <v>46</v>
      </c>
      <c r="C71" s="87" t="s">
        <v>108</v>
      </c>
      <c r="D71" s="88"/>
      <c r="E71" s="74"/>
      <c r="F71" s="75">
        <v>1</v>
      </c>
      <c r="G71" s="89">
        <v>2</v>
      </c>
      <c r="H71" s="90">
        <v>30</v>
      </c>
      <c r="I71" s="91">
        <v>15</v>
      </c>
      <c r="J71" s="91">
        <v>15</v>
      </c>
      <c r="K71" s="91"/>
      <c r="L71" s="92"/>
      <c r="M71" s="93">
        <v>1</v>
      </c>
      <c r="N71" s="91">
        <v>1</v>
      </c>
      <c r="O71" s="91"/>
      <c r="P71" s="92"/>
      <c r="Q71" s="93"/>
      <c r="R71" s="91"/>
      <c r="S71" s="91"/>
      <c r="T71" s="94"/>
      <c r="U71" s="93"/>
      <c r="V71" s="91"/>
      <c r="W71" s="91"/>
      <c r="X71" s="94"/>
      <c r="Y71" s="95"/>
      <c r="Z71" s="91"/>
      <c r="AA71" s="91"/>
      <c r="AB71" s="94"/>
    </row>
    <row r="72" spans="2:28" ht="15.75" customHeight="1">
      <c r="B72" s="86" t="s">
        <v>64</v>
      </c>
      <c r="C72" s="87" t="s">
        <v>92</v>
      </c>
      <c r="D72" s="96"/>
      <c r="E72" s="74"/>
      <c r="F72" s="75">
        <v>1</v>
      </c>
      <c r="G72" s="89">
        <v>3</v>
      </c>
      <c r="H72" s="90">
        <v>30</v>
      </c>
      <c r="I72" s="91">
        <v>15</v>
      </c>
      <c r="J72" s="91">
        <v>15</v>
      </c>
      <c r="K72" s="91"/>
      <c r="L72" s="92"/>
      <c r="M72" s="93">
        <v>1</v>
      </c>
      <c r="N72" s="91">
        <v>1</v>
      </c>
      <c r="O72" s="91"/>
      <c r="P72" s="92"/>
      <c r="Q72" s="93"/>
      <c r="R72" s="91"/>
      <c r="S72" s="91"/>
      <c r="T72" s="94"/>
      <c r="U72" s="93"/>
      <c r="V72" s="91"/>
      <c r="W72" s="91"/>
      <c r="X72" s="94"/>
      <c r="Y72" s="95"/>
      <c r="Z72" s="91"/>
      <c r="AA72" s="91"/>
      <c r="AB72" s="94"/>
    </row>
    <row r="73" spans="2:28" ht="15.75" customHeight="1">
      <c r="B73" s="71" t="s">
        <v>65</v>
      </c>
      <c r="C73" s="70" t="s">
        <v>109</v>
      </c>
      <c r="E73" s="97">
        <v>1</v>
      </c>
      <c r="F73" s="98">
        <v>1</v>
      </c>
      <c r="G73" s="99">
        <v>3</v>
      </c>
      <c r="H73" s="90">
        <v>30</v>
      </c>
      <c r="I73" s="91">
        <v>15</v>
      </c>
      <c r="J73" s="91"/>
      <c r="K73" s="91">
        <v>15</v>
      </c>
      <c r="L73" s="94"/>
      <c r="M73" s="80">
        <v>1</v>
      </c>
      <c r="N73" s="91"/>
      <c r="O73" s="91">
        <v>1</v>
      </c>
      <c r="P73" s="92"/>
      <c r="Q73" s="93"/>
      <c r="R73" s="91"/>
      <c r="S73" s="91"/>
      <c r="T73" s="94"/>
      <c r="U73" s="93"/>
      <c r="V73" s="91"/>
      <c r="W73" s="91"/>
      <c r="X73" s="94"/>
      <c r="Y73" s="95"/>
      <c r="Z73" s="91"/>
      <c r="AA73" s="91"/>
      <c r="AB73" s="94"/>
    </row>
    <row r="74" spans="2:28" ht="15.75" customHeight="1" thickBot="1">
      <c r="B74" s="71"/>
      <c r="C74" s="100"/>
      <c r="D74" s="101"/>
      <c r="E74" s="102"/>
      <c r="F74" s="103"/>
      <c r="G74" s="104"/>
      <c r="H74" s="105"/>
      <c r="I74" s="106"/>
      <c r="J74" s="106"/>
      <c r="K74" s="106"/>
      <c r="L74" s="107"/>
      <c r="M74" s="108"/>
      <c r="N74" s="106"/>
      <c r="O74" s="106"/>
      <c r="P74" s="107"/>
      <c r="Q74" s="108"/>
      <c r="R74" s="106"/>
      <c r="S74" s="106"/>
      <c r="T74" s="109"/>
      <c r="U74" s="108"/>
      <c r="V74" s="106"/>
      <c r="W74" s="106"/>
      <c r="X74" s="109"/>
      <c r="Y74" s="110"/>
      <c r="Z74" s="106"/>
      <c r="AA74" s="106"/>
      <c r="AB74" s="109"/>
    </row>
    <row r="75" spans="2:28" ht="15.75" customHeight="1" thickTop="1">
      <c r="B75" s="111"/>
      <c r="C75" s="324" t="s">
        <v>24</v>
      </c>
      <c r="D75" s="325"/>
      <c r="E75" s="273">
        <f aca="true" t="shared" si="2" ref="E75:AB75">SUM(E62:E74)</f>
        <v>6</v>
      </c>
      <c r="F75" s="262">
        <f t="shared" si="2"/>
        <v>13</v>
      </c>
      <c r="G75" s="264">
        <v>29</v>
      </c>
      <c r="H75" s="266">
        <f t="shared" si="2"/>
        <v>345</v>
      </c>
      <c r="I75" s="262">
        <f t="shared" si="2"/>
        <v>180</v>
      </c>
      <c r="J75" s="262">
        <f t="shared" si="2"/>
        <v>90</v>
      </c>
      <c r="K75" s="262">
        <f t="shared" si="2"/>
        <v>45</v>
      </c>
      <c r="L75" s="264">
        <f t="shared" si="2"/>
        <v>30</v>
      </c>
      <c r="M75" s="112">
        <f t="shared" si="2"/>
        <v>8</v>
      </c>
      <c r="N75" s="113">
        <f t="shared" si="2"/>
        <v>5</v>
      </c>
      <c r="O75" s="113">
        <f t="shared" si="2"/>
        <v>2</v>
      </c>
      <c r="P75" s="114">
        <f t="shared" si="2"/>
        <v>1</v>
      </c>
      <c r="Q75" s="112">
        <f t="shared" si="2"/>
        <v>1</v>
      </c>
      <c r="R75" s="113">
        <f t="shared" si="2"/>
        <v>1</v>
      </c>
      <c r="S75" s="113">
        <f t="shared" si="2"/>
        <v>0</v>
      </c>
      <c r="T75" s="115">
        <f t="shared" si="2"/>
        <v>0</v>
      </c>
      <c r="U75" s="112">
        <f t="shared" si="2"/>
        <v>3</v>
      </c>
      <c r="V75" s="113">
        <f t="shared" si="2"/>
        <v>0</v>
      </c>
      <c r="W75" s="113">
        <f t="shared" si="2"/>
        <v>1</v>
      </c>
      <c r="X75" s="115">
        <f t="shared" si="2"/>
        <v>1</v>
      </c>
      <c r="Y75" s="116">
        <f t="shared" si="2"/>
        <v>0</v>
      </c>
      <c r="Z75" s="113">
        <f t="shared" si="2"/>
        <v>0</v>
      </c>
      <c r="AA75" s="113">
        <f t="shared" si="2"/>
        <v>0</v>
      </c>
      <c r="AB75" s="115">
        <f t="shared" si="2"/>
        <v>0</v>
      </c>
    </row>
    <row r="76" spans="2:28" ht="15.75" customHeight="1" thickBot="1">
      <c r="B76" s="117"/>
      <c r="C76" s="326"/>
      <c r="D76" s="327"/>
      <c r="E76" s="274"/>
      <c r="F76" s="263"/>
      <c r="G76" s="265"/>
      <c r="H76" s="267"/>
      <c r="I76" s="263"/>
      <c r="J76" s="263"/>
      <c r="K76" s="263"/>
      <c r="L76" s="265"/>
      <c r="M76" s="118"/>
      <c r="N76" s="119">
        <f>SUM(M75:P75)</f>
        <v>16</v>
      </c>
      <c r="O76" s="119"/>
      <c r="P76" s="119"/>
      <c r="Q76" s="118"/>
      <c r="R76" s="119">
        <f>SUM(Q75:T75)</f>
        <v>2</v>
      </c>
      <c r="S76" s="119"/>
      <c r="T76" s="120"/>
      <c r="U76" s="119"/>
      <c r="V76" s="119">
        <f>SUM(U75:X75)</f>
        <v>5</v>
      </c>
      <c r="W76" s="119"/>
      <c r="X76" s="120"/>
      <c r="Y76" s="118"/>
      <c r="Z76" s="119">
        <f>SUM(Y75:AB75)</f>
        <v>0</v>
      </c>
      <c r="AA76" s="119"/>
      <c r="AB76" s="120"/>
    </row>
    <row r="77" spans="2:28" ht="15.75" customHeight="1">
      <c r="B77" s="281" t="s">
        <v>47</v>
      </c>
      <c r="C77" s="282"/>
      <c r="D77" s="283"/>
      <c r="E77" s="284" t="s">
        <v>12</v>
      </c>
      <c r="F77" s="286" t="s">
        <v>13</v>
      </c>
      <c r="G77" s="258" t="s">
        <v>59</v>
      </c>
      <c r="H77" s="285" t="s">
        <v>10</v>
      </c>
      <c r="I77" s="260" t="s">
        <v>14</v>
      </c>
      <c r="J77" s="260" t="s">
        <v>15</v>
      </c>
      <c r="K77" s="260" t="s">
        <v>16</v>
      </c>
      <c r="L77" s="279" t="s">
        <v>52</v>
      </c>
      <c r="M77" s="250" t="s">
        <v>171</v>
      </c>
      <c r="N77" s="251"/>
      <c r="O77" s="251"/>
      <c r="P77" s="252"/>
      <c r="Q77" s="250" t="s">
        <v>172</v>
      </c>
      <c r="R77" s="251"/>
      <c r="S77" s="251"/>
      <c r="T77" s="252"/>
      <c r="U77" s="250" t="s">
        <v>173</v>
      </c>
      <c r="V77" s="251"/>
      <c r="W77" s="251"/>
      <c r="X77" s="252"/>
      <c r="Y77" s="253" t="s">
        <v>174</v>
      </c>
      <c r="Z77" s="242"/>
      <c r="AA77" s="242"/>
      <c r="AB77" s="243"/>
    </row>
    <row r="78" spans="2:28" ht="15.75" customHeight="1">
      <c r="B78" s="281"/>
      <c r="C78" s="282"/>
      <c r="D78" s="283"/>
      <c r="E78" s="268"/>
      <c r="F78" s="286"/>
      <c r="G78" s="275"/>
      <c r="H78" s="285"/>
      <c r="I78" s="260"/>
      <c r="J78" s="260"/>
      <c r="K78" s="260"/>
      <c r="L78" s="279"/>
      <c r="M78" s="254" t="s">
        <v>14</v>
      </c>
      <c r="N78" s="248" t="s">
        <v>15</v>
      </c>
      <c r="O78" s="256" t="s">
        <v>17</v>
      </c>
      <c r="P78" s="258" t="s">
        <v>57</v>
      </c>
      <c r="Q78" s="254" t="s">
        <v>14</v>
      </c>
      <c r="R78" s="248" t="s">
        <v>15</v>
      </c>
      <c r="S78" s="256" t="s">
        <v>17</v>
      </c>
      <c r="T78" s="258" t="s">
        <v>57</v>
      </c>
      <c r="U78" s="254" t="s">
        <v>14</v>
      </c>
      <c r="V78" s="248" t="s">
        <v>15</v>
      </c>
      <c r="W78" s="256" t="s">
        <v>17</v>
      </c>
      <c r="X78" s="258" t="s">
        <v>57</v>
      </c>
      <c r="Y78" s="254" t="s">
        <v>14</v>
      </c>
      <c r="Z78" s="248" t="s">
        <v>15</v>
      </c>
      <c r="AA78" s="256" t="s">
        <v>17</v>
      </c>
      <c r="AB78" s="258" t="s">
        <v>57</v>
      </c>
    </row>
    <row r="79" spans="2:28" ht="15.75" customHeight="1" thickBot="1">
      <c r="B79" s="281"/>
      <c r="C79" s="282"/>
      <c r="D79" s="283"/>
      <c r="E79" s="269"/>
      <c r="F79" s="257"/>
      <c r="G79" s="259"/>
      <c r="H79" s="255"/>
      <c r="I79" s="261"/>
      <c r="J79" s="261"/>
      <c r="K79" s="261"/>
      <c r="L79" s="280"/>
      <c r="M79" s="255"/>
      <c r="N79" s="249"/>
      <c r="O79" s="257"/>
      <c r="P79" s="259"/>
      <c r="Q79" s="255"/>
      <c r="R79" s="249"/>
      <c r="S79" s="257"/>
      <c r="T79" s="259"/>
      <c r="U79" s="255"/>
      <c r="V79" s="249"/>
      <c r="W79" s="257"/>
      <c r="X79" s="259"/>
      <c r="Y79" s="255"/>
      <c r="Z79" s="249"/>
      <c r="AA79" s="257"/>
      <c r="AB79" s="259"/>
    </row>
    <row r="80" spans="2:28" ht="15.75" customHeight="1">
      <c r="B80" s="281"/>
      <c r="C80" s="282"/>
      <c r="D80" s="283"/>
      <c r="E80" s="328">
        <f>SUM(E24,E75)</f>
        <v>8</v>
      </c>
      <c r="F80" s="199">
        <f aca="true" t="shared" si="3" ref="F80:L80">SUM(F24,F75)</f>
        <v>16</v>
      </c>
      <c r="G80" s="244">
        <f t="shared" si="3"/>
        <v>38</v>
      </c>
      <c r="H80" s="246">
        <f t="shared" si="3"/>
        <v>435</v>
      </c>
      <c r="I80" s="199">
        <f t="shared" si="3"/>
        <v>225</v>
      </c>
      <c r="J80" s="199">
        <f t="shared" si="3"/>
        <v>120</v>
      </c>
      <c r="K80" s="199">
        <f t="shared" si="3"/>
        <v>45</v>
      </c>
      <c r="L80" s="244">
        <f t="shared" si="3"/>
        <v>45</v>
      </c>
      <c r="M80" s="121">
        <f aca="true" t="shared" si="4" ref="M80:AB80">M75+M29</f>
        <v>10</v>
      </c>
      <c r="N80" s="122">
        <f t="shared" si="4"/>
        <v>7</v>
      </c>
      <c r="O80" s="122">
        <f t="shared" si="4"/>
        <v>2</v>
      </c>
      <c r="P80" s="123">
        <f t="shared" si="4"/>
        <v>1</v>
      </c>
      <c r="Q80" s="121">
        <f t="shared" si="4"/>
        <v>2</v>
      </c>
      <c r="R80" s="122">
        <f t="shared" si="4"/>
        <v>1</v>
      </c>
      <c r="S80" s="122">
        <f t="shared" si="4"/>
        <v>0</v>
      </c>
      <c r="T80" s="124">
        <f t="shared" si="4"/>
        <v>1</v>
      </c>
      <c r="U80" s="125">
        <f t="shared" si="4"/>
        <v>3</v>
      </c>
      <c r="V80" s="122">
        <f t="shared" si="4"/>
        <v>0</v>
      </c>
      <c r="W80" s="122">
        <f t="shared" si="4"/>
        <v>1</v>
      </c>
      <c r="X80" s="123">
        <f t="shared" si="4"/>
        <v>1</v>
      </c>
      <c r="Y80" s="121">
        <f t="shared" si="4"/>
        <v>0</v>
      </c>
      <c r="Z80" s="122">
        <f t="shared" si="4"/>
        <v>0</v>
      </c>
      <c r="AA80" s="122">
        <f t="shared" si="4"/>
        <v>0</v>
      </c>
      <c r="AB80" s="124">
        <f t="shared" si="4"/>
        <v>0</v>
      </c>
    </row>
    <row r="81" spans="2:30" ht="15.75" customHeight="1" thickBot="1">
      <c r="B81" s="281"/>
      <c r="C81" s="282"/>
      <c r="D81" s="283"/>
      <c r="E81" s="329"/>
      <c r="F81" s="197"/>
      <c r="G81" s="245"/>
      <c r="H81" s="247"/>
      <c r="I81" s="197"/>
      <c r="J81" s="197"/>
      <c r="K81" s="197"/>
      <c r="L81" s="245"/>
      <c r="M81" s="200">
        <f>SUM(M80:P80)</f>
        <v>20</v>
      </c>
      <c r="N81" s="201"/>
      <c r="O81" s="201"/>
      <c r="P81" s="202"/>
      <c r="Q81" s="200">
        <f>SUM(Q80:T80)</f>
        <v>4</v>
      </c>
      <c r="R81" s="201"/>
      <c r="S81" s="201"/>
      <c r="T81" s="202"/>
      <c r="U81" s="200">
        <f>SUM(U80:X80)</f>
        <v>5</v>
      </c>
      <c r="V81" s="201"/>
      <c r="W81" s="201"/>
      <c r="X81" s="202"/>
      <c r="Y81" s="200">
        <f>SUM(Y80:AB80)</f>
        <v>0</v>
      </c>
      <c r="Z81" s="201"/>
      <c r="AA81" s="201"/>
      <c r="AB81" s="202"/>
      <c r="AD81" s="48">
        <f>SUM(M81:AB81)*15</f>
        <v>435</v>
      </c>
    </row>
    <row r="82" spans="2:30" ht="15.75" customHeight="1">
      <c r="B82" s="281"/>
      <c r="C82" s="282"/>
      <c r="D82" s="283"/>
      <c r="E82" s="198" t="s">
        <v>26</v>
      </c>
      <c r="F82" s="193"/>
      <c r="G82" s="194"/>
      <c r="H82" s="241" t="s">
        <v>27</v>
      </c>
      <c r="I82" s="242"/>
      <c r="J82" s="242"/>
      <c r="K82" s="242"/>
      <c r="L82" s="243"/>
      <c r="M82" s="236">
        <v>4</v>
      </c>
      <c r="N82" s="203"/>
      <c r="O82" s="203"/>
      <c r="P82" s="204"/>
      <c r="Q82" s="236">
        <v>2</v>
      </c>
      <c r="R82" s="203"/>
      <c r="S82" s="203"/>
      <c r="T82" s="204"/>
      <c r="U82" s="236">
        <v>2</v>
      </c>
      <c r="V82" s="203"/>
      <c r="W82" s="203"/>
      <c r="X82" s="204"/>
      <c r="Y82" s="236">
        <v>0</v>
      </c>
      <c r="Z82" s="203"/>
      <c r="AA82" s="203"/>
      <c r="AB82" s="204"/>
      <c r="AD82" s="48">
        <f>SUM(M82:AB82)</f>
        <v>8</v>
      </c>
    </row>
    <row r="83" spans="2:30" ht="15.75" customHeight="1">
      <c r="B83" s="281"/>
      <c r="C83" s="282"/>
      <c r="D83" s="283"/>
      <c r="E83" s="195"/>
      <c r="F83" s="196"/>
      <c r="G83" s="237"/>
      <c r="H83" s="229" t="s">
        <v>28</v>
      </c>
      <c r="I83" s="230"/>
      <c r="J83" s="230"/>
      <c r="K83" s="230"/>
      <c r="L83" s="231"/>
      <c r="M83" s="232">
        <v>11</v>
      </c>
      <c r="N83" s="233"/>
      <c r="O83" s="233"/>
      <c r="P83" s="234"/>
      <c r="Q83" s="232">
        <v>2</v>
      </c>
      <c r="R83" s="233"/>
      <c r="S83" s="233"/>
      <c r="T83" s="234"/>
      <c r="U83" s="232">
        <v>3</v>
      </c>
      <c r="V83" s="233"/>
      <c r="W83" s="233"/>
      <c r="X83" s="234"/>
      <c r="Y83" s="232">
        <v>0</v>
      </c>
      <c r="Z83" s="233"/>
      <c r="AA83" s="233"/>
      <c r="AB83" s="234"/>
      <c r="AD83" s="48">
        <f>SUM(M83:AB83)</f>
        <v>16</v>
      </c>
    </row>
    <row r="84" spans="2:30" ht="15.75" customHeight="1" thickBot="1">
      <c r="B84" s="281"/>
      <c r="C84" s="282"/>
      <c r="D84" s="283"/>
      <c r="E84" s="238"/>
      <c r="F84" s="239"/>
      <c r="G84" s="240"/>
      <c r="H84" s="229" t="s">
        <v>59</v>
      </c>
      <c r="I84" s="230"/>
      <c r="J84" s="230"/>
      <c r="K84" s="230"/>
      <c r="L84" s="231"/>
      <c r="M84" s="235">
        <v>30</v>
      </c>
      <c r="N84" s="235"/>
      <c r="O84" s="235"/>
      <c r="P84" s="235"/>
      <c r="Q84" s="235">
        <v>5</v>
      </c>
      <c r="R84" s="235"/>
      <c r="S84" s="235"/>
      <c r="T84" s="235"/>
      <c r="U84" s="235">
        <v>3</v>
      </c>
      <c r="V84" s="235"/>
      <c r="W84" s="235"/>
      <c r="X84" s="235"/>
      <c r="Y84" s="235">
        <v>0</v>
      </c>
      <c r="Z84" s="235"/>
      <c r="AA84" s="235"/>
      <c r="AB84" s="235"/>
      <c r="AD84" s="48">
        <f>SUM(M84:AB84)</f>
        <v>38</v>
      </c>
    </row>
    <row r="85" spans="2:28" ht="15.75" customHeight="1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8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9"/>
    </row>
    <row r="86" spans="2:28" ht="15.75" customHeight="1">
      <c r="B86" s="130" t="s">
        <v>54</v>
      </c>
      <c r="C86" s="131"/>
      <c r="D86" s="131"/>
      <c r="E86" s="131"/>
      <c r="F86" s="131"/>
      <c r="G86" s="131"/>
      <c r="H86" s="131"/>
      <c r="I86" s="8"/>
      <c r="J86" s="8"/>
      <c r="K86" s="8"/>
      <c r="L86" s="8"/>
      <c r="M86" s="8"/>
      <c r="N86" s="8"/>
      <c r="O86" s="8"/>
      <c r="P86" s="8"/>
      <c r="Q86" s="132"/>
      <c r="R86" s="8" t="s">
        <v>80</v>
      </c>
      <c r="S86" s="8"/>
      <c r="T86" s="8"/>
      <c r="U86" s="8"/>
      <c r="V86" s="8"/>
      <c r="W86" s="8"/>
      <c r="X86" s="8"/>
      <c r="Y86" s="8"/>
      <c r="Z86" s="8"/>
      <c r="AA86" s="8"/>
      <c r="AB86" s="133"/>
    </row>
    <row r="87" spans="2:28" ht="15.75" customHeight="1">
      <c r="B87" s="134"/>
      <c r="C87" s="135" t="s">
        <v>19</v>
      </c>
      <c r="D87" s="43" t="s">
        <v>69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136"/>
      <c r="R87" s="131"/>
      <c r="S87" s="137"/>
      <c r="T87" s="137"/>
      <c r="U87" s="8"/>
      <c r="V87" s="8"/>
      <c r="W87" s="8"/>
      <c r="X87" s="8"/>
      <c r="Y87" s="8"/>
      <c r="Z87" s="57"/>
      <c r="AA87" s="57"/>
      <c r="AB87" s="138"/>
    </row>
    <row r="88" spans="2:28" ht="15.75" customHeight="1">
      <c r="B88" s="134"/>
      <c r="C88" s="135" t="s">
        <v>20</v>
      </c>
      <c r="D88" s="48" t="s">
        <v>189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132"/>
      <c r="R88" s="139" t="s">
        <v>29</v>
      </c>
      <c r="S88" s="140"/>
      <c r="T88" s="140"/>
      <c r="U88" s="141"/>
      <c r="V88" s="142"/>
      <c r="W88" s="8"/>
      <c r="X88" s="8"/>
      <c r="Y88" s="142"/>
      <c r="Z88" s="142"/>
      <c r="AA88" s="142"/>
      <c r="AB88" s="133"/>
    </row>
    <row r="89" spans="2:28" ht="15.75" customHeight="1">
      <c r="B89" s="134"/>
      <c r="C89" s="143"/>
      <c r="H89" s="144"/>
      <c r="I89" s="144"/>
      <c r="J89" s="144"/>
      <c r="K89" s="144"/>
      <c r="L89" s="144"/>
      <c r="M89" s="144"/>
      <c r="N89" s="144"/>
      <c r="O89" s="144"/>
      <c r="P89" s="144"/>
      <c r="Q89" s="132"/>
      <c r="R89" s="141" t="s">
        <v>30</v>
      </c>
      <c r="S89" s="141" t="s">
        <v>31</v>
      </c>
      <c r="T89" s="131"/>
      <c r="U89" s="137"/>
      <c r="V89" s="8"/>
      <c r="W89" s="8"/>
      <c r="X89" s="8"/>
      <c r="Y89" s="8"/>
      <c r="Z89" s="8"/>
      <c r="AA89" s="8"/>
      <c r="AB89" s="145"/>
    </row>
    <row r="90" spans="2:28" ht="15.75" customHeight="1">
      <c r="B90" s="134"/>
      <c r="C90" s="146"/>
      <c r="D90" s="3"/>
      <c r="E90" s="144"/>
      <c r="F90" s="144"/>
      <c r="G90" s="144"/>
      <c r="H90" s="70"/>
      <c r="I90" s="147"/>
      <c r="J90" s="147"/>
      <c r="K90" s="147"/>
      <c r="L90" s="147"/>
      <c r="M90" s="147"/>
      <c r="N90" s="147"/>
      <c r="O90" s="147"/>
      <c r="P90" s="147"/>
      <c r="Q90" s="132"/>
      <c r="R90" s="140" t="s">
        <v>32</v>
      </c>
      <c r="S90" s="140" t="s">
        <v>33</v>
      </c>
      <c r="T90" s="148"/>
      <c r="U90" s="148"/>
      <c r="V90" s="8"/>
      <c r="W90" s="8"/>
      <c r="X90" s="8"/>
      <c r="Y90" s="8"/>
      <c r="Z90" s="8"/>
      <c r="AA90" s="8"/>
      <c r="AB90" s="133"/>
    </row>
    <row r="91" spans="2:28" ht="15.75" customHeight="1">
      <c r="B91" s="134"/>
      <c r="C91" s="146"/>
      <c r="D91" s="3"/>
      <c r="E91" s="70"/>
      <c r="F91" s="70"/>
      <c r="G91" s="70"/>
      <c r="H91" s="70"/>
      <c r="I91" s="70"/>
      <c r="J91" s="70"/>
      <c r="K91" s="70"/>
      <c r="L91" s="149"/>
      <c r="M91" s="70"/>
      <c r="N91" s="70"/>
      <c r="O91" s="70"/>
      <c r="P91" s="70"/>
      <c r="Q91" s="132"/>
      <c r="R91" s="141" t="s">
        <v>16</v>
      </c>
      <c r="S91" s="150" t="s">
        <v>34</v>
      </c>
      <c r="T91" s="131"/>
      <c r="U91" s="131"/>
      <c r="V91" s="8"/>
      <c r="W91" s="8"/>
      <c r="X91" s="8"/>
      <c r="Y91" s="8"/>
      <c r="Z91" s="8"/>
      <c r="AA91" s="8"/>
      <c r="AB91" s="133"/>
    </row>
    <row r="92" spans="2:28" ht="15.75" customHeight="1">
      <c r="B92" s="134"/>
      <c r="C92" s="135"/>
      <c r="D92" s="3"/>
      <c r="E92" s="70"/>
      <c r="F92" s="70"/>
      <c r="G92" s="70"/>
      <c r="H92" s="70"/>
      <c r="I92" s="55"/>
      <c r="J92" s="55"/>
      <c r="K92" s="55"/>
      <c r="L92" s="55"/>
      <c r="M92" s="55"/>
      <c r="N92" s="55"/>
      <c r="O92" s="55"/>
      <c r="P92" s="55"/>
      <c r="Q92" s="132"/>
      <c r="R92" s="141" t="s">
        <v>35</v>
      </c>
      <c r="S92" s="141" t="s">
        <v>36</v>
      </c>
      <c r="T92" s="131"/>
      <c r="U92" s="131"/>
      <c r="V92" s="8"/>
      <c r="W92" s="8"/>
      <c r="X92" s="8"/>
      <c r="Y92" s="8"/>
      <c r="Z92" s="8"/>
      <c r="AA92" s="8"/>
      <c r="AB92" s="133"/>
    </row>
    <row r="93" spans="2:28" ht="15.75" customHeight="1">
      <c r="B93" s="134"/>
      <c r="D93" s="8"/>
      <c r="E93" s="70"/>
      <c r="F93" s="70"/>
      <c r="G93" s="70"/>
      <c r="H93" s="55"/>
      <c r="I93" s="55"/>
      <c r="J93" s="55"/>
      <c r="K93" s="55"/>
      <c r="L93" s="55"/>
      <c r="M93" s="55"/>
      <c r="N93" s="55"/>
      <c r="O93" s="55"/>
      <c r="P93" s="55"/>
      <c r="Q93" s="132"/>
      <c r="R93" s="141" t="s">
        <v>37</v>
      </c>
      <c r="S93" s="141" t="s">
        <v>38</v>
      </c>
      <c r="T93" s="131"/>
      <c r="U93" s="137"/>
      <c r="V93" s="8"/>
      <c r="W93" s="8"/>
      <c r="X93" s="8"/>
      <c r="Y93" s="8"/>
      <c r="Z93" s="8"/>
      <c r="AA93" s="8"/>
      <c r="AB93" s="133"/>
    </row>
    <row r="94" spans="2:28" ht="15.75" customHeight="1">
      <c r="B94" s="134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132"/>
      <c r="R94" s="140" t="s">
        <v>39</v>
      </c>
      <c r="S94" s="140" t="s">
        <v>40</v>
      </c>
      <c r="T94" s="131"/>
      <c r="U94" s="137"/>
      <c r="V94" s="8"/>
      <c r="W94" s="8"/>
      <c r="X94" s="8"/>
      <c r="Y94" s="8"/>
      <c r="Z94" s="8"/>
      <c r="AA94" s="8"/>
      <c r="AB94" s="133"/>
    </row>
    <row r="95" spans="2:28" ht="15.75" customHeight="1">
      <c r="B95" s="134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132"/>
      <c r="R95" s="151"/>
      <c r="S95" s="140" t="s">
        <v>58</v>
      </c>
      <c r="U95" s="137"/>
      <c r="V95" s="8"/>
      <c r="W95" s="8"/>
      <c r="X95" s="8"/>
      <c r="Y95" s="8"/>
      <c r="Z95" s="8"/>
      <c r="AA95" s="8"/>
      <c r="AB95" s="133"/>
    </row>
    <row r="96" spans="2:28" ht="15.75" customHeight="1" thickBot="1">
      <c r="B96" s="152"/>
      <c r="C96" s="153"/>
      <c r="D96" s="153"/>
      <c r="E96" s="153"/>
      <c r="F96" s="154"/>
      <c r="G96" s="154"/>
      <c r="H96" s="154"/>
      <c r="I96" s="154"/>
      <c r="J96" s="154"/>
      <c r="K96" s="154"/>
      <c r="L96" s="153"/>
      <c r="M96" s="153"/>
      <c r="N96" s="153"/>
      <c r="O96" s="153"/>
      <c r="P96" s="153"/>
      <c r="Q96" s="225" t="s">
        <v>48</v>
      </c>
      <c r="R96" s="226"/>
      <c r="S96" s="227"/>
      <c r="T96" s="227"/>
      <c r="U96" s="227"/>
      <c r="V96" s="227"/>
      <c r="W96" s="227"/>
      <c r="X96" s="227"/>
      <c r="Y96" s="227"/>
      <c r="Z96" s="227"/>
      <c r="AA96" s="227"/>
      <c r="AB96" s="228"/>
    </row>
    <row r="97" spans="2:28" ht="15.75" customHeight="1">
      <c r="B97" s="305"/>
      <c r="C97" s="306"/>
      <c r="D97" s="307"/>
      <c r="E97" s="330" t="s">
        <v>74</v>
      </c>
      <c r="F97" s="331"/>
      <c r="G97" s="331"/>
      <c r="H97" s="331"/>
      <c r="I97" s="331"/>
      <c r="J97" s="331"/>
      <c r="K97" s="331"/>
      <c r="L97" s="331"/>
      <c r="M97" s="331"/>
      <c r="N97" s="331"/>
      <c r="O97" s="331"/>
      <c r="P97" s="331"/>
      <c r="Q97" s="332"/>
      <c r="R97" s="308" t="s">
        <v>0</v>
      </c>
      <c r="S97" s="193"/>
      <c r="T97" s="193"/>
      <c r="U97" s="193"/>
      <c r="V97" s="193"/>
      <c r="W97" s="193"/>
      <c r="X97" s="193"/>
      <c r="Y97" s="193"/>
      <c r="Z97" s="193"/>
      <c r="AA97" s="193"/>
      <c r="AB97" s="309"/>
    </row>
    <row r="98" spans="2:28" ht="15.75" customHeight="1">
      <c r="B98" s="310" t="s">
        <v>90</v>
      </c>
      <c r="C98" s="303"/>
      <c r="D98" s="304"/>
      <c r="E98" s="333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5"/>
      <c r="R98" s="49"/>
      <c r="S98" s="51"/>
      <c r="T98" s="51"/>
      <c r="U98" s="51"/>
      <c r="V98" s="51"/>
      <c r="W98" s="51"/>
      <c r="X98" s="51"/>
      <c r="Y98" s="51"/>
      <c r="Z98" s="51"/>
      <c r="AA98" s="51"/>
      <c r="AB98" s="52"/>
    </row>
    <row r="99" spans="2:28" ht="15.75" customHeight="1">
      <c r="B99" s="310" t="s">
        <v>71</v>
      </c>
      <c r="C99" s="303"/>
      <c r="D99" s="304"/>
      <c r="E99" s="53" t="s">
        <v>62</v>
      </c>
      <c r="F99" s="51"/>
      <c r="G99" s="51"/>
      <c r="H99" s="51"/>
      <c r="I99" s="54" t="s">
        <v>186</v>
      </c>
      <c r="J99" s="54"/>
      <c r="K99" s="55"/>
      <c r="L99" s="51"/>
      <c r="M99" s="54"/>
      <c r="N99" s="54"/>
      <c r="O99" s="54"/>
      <c r="P99" s="54"/>
      <c r="Q99" s="54"/>
      <c r="R99" s="164"/>
      <c r="S99" s="165"/>
      <c r="T99" s="165"/>
      <c r="U99" s="165"/>
      <c r="V99" s="165"/>
      <c r="W99" s="165"/>
      <c r="X99" s="165"/>
      <c r="Y99" s="165"/>
      <c r="Z99" s="165"/>
      <c r="AA99" s="165"/>
      <c r="AB99" s="166"/>
    </row>
    <row r="100" spans="2:28" ht="15.75" customHeight="1">
      <c r="B100" s="302"/>
      <c r="C100" s="303"/>
      <c r="D100" s="304"/>
      <c r="E100" s="53" t="s">
        <v>61</v>
      </c>
      <c r="F100" s="51"/>
      <c r="G100" s="51"/>
      <c r="H100" s="53"/>
      <c r="I100" s="54" t="s">
        <v>187</v>
      </c>
      <c r="J100" s="54"/>
      <c r="K100" s="55"/>
      <c r="L100" s="54"/>
      <c r="M100" s="54"/>
      <c r="N100" s="57"/>
      <c r="O100" s="51"/>
      <c r="P100" s="54"/>
      <c r="Q100" s="54"/>
      <c r="R100" s="164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6"/>
    </row>
    <row r="101" spans="2:28" ht="15.75" customHeight="1">
      <c r="B101" s="302"/>
      <c r="C101" s="303"/>
      <c r="D101" s="304"/>
      <c r="E101" s="53" t="s">
        <v>1</v>
      </c>
      <c r="F101" s="53"/>
      <c r="G101" s="53"/>
      <c r="H101" s="53"/>
      <c r="I101" s="58" t="s">
        <v>70</v>
      </c>
      <c r="J101" s="58"/>
      <c r="K101" s="55"/>
      <c r="L101" s="54"/>
      <c r="M101" s="54"/>
      <c r="N101" s="54"/>
      <c r="O101" s="51"/>
      <c r="P101" s="54"/>
      <c r="Q101" s="54"/>
      <c r="R101" s="56"/>
      <c r="S101" s="50"/>
      <c r="T101" s="50"/>
      <c r="U101" s="50"/>
      <c r="V101" s="50"/>
      <c r="W101" s="50"/>
      <c r="X101" s="50"/>
      <c r="Y101" s="50"/>
      <c r="Z101" s="50"/>
      <c r="AA101" s="50"/>
      <c r="AB101" s="59"/>
    </row>
    <row r="102" spans="2:28" ht="15.75" customHeight="1">
      <c r="B102" s="302" t="s">
        <v>60</v>
      </c>
      <c r="C102" s="303"/>
      <c r="D102" s="304"/>
      <c r="E102" s="60" t="s">
        <v>3</v>
      </c>
      <c r="F102" s="53"/>
      <c r="G102" s="53"/>
      <c r="H102" s="53"/>
      <c r="I102" s="58" t="s">
        <v>75</v>
      </c>
      <c r="J102" s="58"/>
      <c r="K102" s="55"/>
      <c r="L102" s="54"/>
      <c r="M102" s="54"/>
      <c r="N102" s="54"/>
      <c r="O102" s="54"/>
      <c r="P102" s="54"/>
      <c r="Q102" s="54"/>
      <c r="R102" s="299" t="s">
        <v>2</v>
      </c>
      <c r="S102" s="300"/>
      <c r="T102" s="300"/>
      <c r="U102" s="300"/>
      <c r="V102" s="300"/>
      <c r="W102" s="300"/>
      <c r="X102" s="300"/>
      <c r="Y102" s="300"/>
      <c r="Z102" s="300"/>
      <c r="AA102" s="300"/>
      <c r="AB102" s="301"/>
    </row>
    <row r="103" spans="2:28" ht="15.75" customHeight="1">
      <c r="B103" s="299" t="s">
        <v>55</v>
      </c>
      <c r="C103" s="300"/>
      <c r="D103" s="317"/>
      <c r="E103" s="60"/>
      <c r="F103" s="53"/>
      <c r="G103" s="53"/>
      <c r="H103" s="53"/>
      <c r="I103" s="58"/>
      <c r="J103" s="58"/>
      <c r="K103" s="55"/>
      <c r="L103" s="54"/>
      <c r="M103" s="54"/>
      <c r="N103" s="54"/>
      <c r="O103" s="54"/>
      <c r="P103" s="54"/>
      <c r="Q103" s="54"/>
      <c r="R103" s="299" t="s">
        <v>4</v>
      </c>
      <c r="S103" s="300"/>
      <c r="T103" s="300"/>
      <c r="U103" s="300"/>
      <c r="V103" s="300"/>
      <c r="W103" s="300"/>
      <c r="X103" s="300"/>
      <c r="Y103" s="300"/>
      <c r="Z103" s="300"/>
      <c r="AA103" s="300"/>
      <c r="AB103" s="301"/>
    </row>
    <row r="104" spans="2:28" ht="15.75" customHeight="1">
      <c r="B104" s="302" t="s">
        <v>56</v>
      </c>
      <c r="C104" s="303"/>
      <c r="D104" s="304"/>
      <c r="E104" s="60"/>
      <c r="F104" s="53"/>
      <c r="G104" s="53"/>
      <c r="H104" s="53"/>
      <c r="I104" s="53"/>
      <c r="K104" s="55"/>
      <c r="L104" s="54"/>
      <c r="M104" s="54"/>
      <c r="N104" s="54"/>
      <c r="O104" s="54"/>
      <c r="P104" s="54"/>
      <c r="Q104" s="54"/>
      <c r="R104" s="56"/>
      <c r="S104" s="50"/>
      <c r="T104" s="50"/>
      <c r="U104" s="50"/>
      <c r="V104" s="50"/>
      <c r="W104" s="50"/>
      <c r="X104" s="50"/>
      <c r="Y104" s="50"/>
      <c r="Z104" s="50"/>
      <c r="AA104" s="50"/>
      <c r="AB104" s="59"/>
    </row>
    <row r="105" spans="2:28" ht="15.75" customHeight="1" thickBot="1">
      <c r="B105" s="318"/>
      <c r="C105" s="319"/>
      <c r="D105" s="320"/>
      <c r="E105" s="61"/>
      <c r="F105" s="62"/>
      <c r="G105" s="62"/>
      <c r="H105" s="62"/>
      <c r="I105" s="62"/>
      <c r="J105" s="62"/>
      <c r="K105" s="62"/>
      <c r="L105" s="63"/>
      <c r="M105" s="63"/>
      <c r="N105" s="63"/>
      <c r="O105" s="63"/>
      <c r="P105" s="63"/>
      <c r="Q105" s="63"/>
      <c r="R105" s="64" t="s">
        <v>63</v>
      </c>
      <c r="S105" s="65"/>
      <c r="T105" s="65"/>
      <c r="U105" s="65"/>
      <c r="V105" s="65"/>
      <c r="W105" s="65"/>
      <c r="X105" s="65"/>
      <c r="Y105" s="65"/>
      <c r="Z105" s="65"/>
      <c r="AA105" s="65"/>
      <c r="AB105" s="66"/>
    </row>
    <row r="106" spans="2:28" ht="15.75" customHeight="1" thickBot="1"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</row>
    <row r="107" spans="2:28" ht="15.75" customHeight="1">
      <c r="B107" s="321" t="s">
        <v>5</v>
      </c>
      <c r="C107" s="292" t="s">
        <v>6</v>
      </c>
      <c r="D107" s="293"/>
      <c r="E107" s="311" t="s">
        <v>7</v>
      </c>
      <c r="F107" s="312"/>
      <c r="G107" s="313"/>
      <c r="H107" s="253" t="s">
        <v>8</v>
      </c>
      <c r="I107" s="242"/>
      <c r="J107" s="242"/>
      <c r="K107" s="242"/>
      <c r="L107" s="242"/>
      <c r="M107" s="253" t="s">
        <v>9</v>
      </c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</row>
    <row r="108" spans="2:28" ht="15.75" customHeight="1">
      <c r="B108" s="322"/>
      <c r="C108" s="294"/>
      <c r="D108" s="295"/>
      <c r="E108" s="314"/>
      <c r="F108" s="315"/>
      <c r="G108" s="316"/>
      <c r="H108" s="276" t="s">
        <v>10</v>
      </c>
      <c r="I108" s="260" t="s">
        <v>11</v>
      </c>
      <c r="J108" s="260"/>
      <c r="K108" s="260"/>
      <c r="L108" s="279"/>
      <c r="M108" s="250" t="s">
        <v>171</v>
      </c>
      <c r="N108" s="251"/>
      <c r="O108" s="251"/>
      <c r="P108" s="252"/>
      <c r="Q108" s="250" t="s">
        <v>172</v>
      </c>
      <c r="R108" s="251"/>
      <c r="S108" s="251"/>
      <c r="T108" s="252"/>
      <c r="U108" s="250" t="s">
        <v>173</v>
      </c>
      <c r="V108" s="251"/>
      <c r="W108" s="251"/>
      <c r="X108" s="252"/>
      <c r="Y108" s="290" t="s">
        <v>174</v>
      </c>
      <c r="Z108" s="291"/>
      <c r="AA108" s="291"/>
      <c r="AB108" s="298"/>
    </row>
    <row r="109" spans="2:28" ht="15.75" customHeight="1">
      <c r="B109" s="322"/>
      <c r="C109" s="294"/>
      <c r="D109" s="295"/>
      <c r="E109" s="268" t="s">
        <v>12</v>
      </c>
      <c r="F109" s="270" t="s">
        <v>13</v>
      </c>
      <c r="G109" s="258" t="s">
        <v>59</v>
      </c>
      <c r="H109" s="277"/>
      <c r="I109" s="260" t="s">
        <v>14</v>
      </c>
      <c r="J109" s="260" t="s">
        <v>15</v>
      </c>
      <c r="K109" s="260" t="s">
        <v>16</v>
      </c>
      <c r="L109" s="279" t="s">
        <v>52</v>
      </c>
      <c r="M109" s="290" t="s">
        <v>73</v>
      </c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</row>
    <row r="110" spans="2:28" ht="15.75" customHeight="1">
      <c r="B110" s="322"/>
      <c r="C110" s="294"/>
      <c r="D110" s="295"/>
      <c r="E110" s="268"/>
      <c r="F110" s="271"/>
      <c r="G110" s="275"/>
      <c r="H110" s="277"/>
      <c r="I110" s="260"/>
      <c r="J110" s="260"/>
      <c r="K110" s="260"/>
      <c r="L110" s="279"/>
      <c r="M110" s="254" t="s">
        <v>14</v>
      </c>
      <c r="N110" s="248" t="s">
        <v>15</v>
      </c>
      <c r="O110" s="256" t="s">
        <v>17</v>
      </c>
      <c r="P110" s="258" t="s">
        <v>57</v>
      </c>
      <c r="Q110" s="254" t="s">
        <v>14</v>
      </c>
      <c r="R110" s="248" t="s">
        <v>15</v>
      </c>
      <c r="S110" s="256" t="s">
        <v>17</v>
      </c>
      <c r="T110" s="258" t="s">
        <v>57</v>
      </c>
      <c r="U110" s="254" t="s">
        <v>14</v>
      </c>
      <c r="V110" s="248" t="s">
        <v>15</v>
      </c>
      <c r="W110" s="256" t="s">
        <v>17</v>
      </c>
      <c r="X110" s="258" t="s">
        <v>57</v>
      </c>
      <c r="Y110" s="254" t="s">
        <v>14</v>
      </c>
      <c r="Z110" s="248" t="s">
        <v>15</v>
      </c>
      <c r="AA110" s="256" t="s">
        <v>17</v>
      </c>
      <c r="AB110" s="258" t="s">
        <v>57</v>
      </c>
    </row>
    <row r="111" spans="2:28" ht="15.75" customHeight="1" thickBot="1">
      <c r="B111" s="323"/>
      <c r="C111" s="296"/>
      <c r="D111" s="297"/>
      <c r="E111" s="269"/>
      <c r="F111" s="272"/>
      <c r="G111" s="259"/>
      <c r="H111" s="278"/>
      <c r="I111" s="261"/>
      <c r="J111" s="261"/>
      <c r="K111" s="261"/>
      <c r="L111" s="280"/>
      <c r="M111" s="255"/>
      <c r="N111" s="249"/>
      <c r="O111" s="257"/>
      <c r="P111" s="259"/>
      <c r="Q111" s="255"/>
      <c r="R111" s="249"/>
      <c r="S111" s="257"/>
      <c r="T111" s="259"/>
      <c r="U111" s="255"/>
      <c r="V111" s="249"/>
      <c r="W111" s="257"/>
      <c r="X111" s="259"/>
      <c r="Y111" s="255"/>
      <c r="Z111" s="249"/>
      <c r="AA111" s="257"/>
      <c r="AB111" s="259"/>
    </row>
    <row r="112" spans="2:28" ht="15.75" customHeight="1" thickBot="1">
      <c r="B112" s="67" t="s">
        <v>180</v>
      </c>
      <c r="C112" s="287" t="s">
        <v>53</v>
      </c>
      <c r="D112" s="287"/>
      <c r="E112" s="288"/>
      <c r="F112" s="288"/>
      <c r="G112" s="68"/>
      <c r="H112" s="69"/>
      <c r="I112" s="288"/>
      <c r="J112" s="288"/>
      <c r="K112" s="288"/>
      <c r="L112" s="288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</row>
    <row r="113" spans="2:28" ht="15.75" customHeight="1">
      <c r="B113" s="71" t="s">
        <v>19</v>
      </c>
      <c r="C113" s="72" t="s">
        <v>87</v>
      </c>
      <c r="D113" s="73"/>
      <c r="E113" s="74">
        <v>1</v>
      </c>
      <c r="F113" s="75">
        <v>1</v>
      </c>
      <c r="G113" s="76">
        <v>3</v>
      </c>
      <c r="H113" s="77">
        <v>30</v>
      </c>
      <c r="I113" s="78">
        <v>15</v>
      </c>
      <c r="J113" s="78"/>
      <c r="K113" s="78">
        <v>15</v>
      </c>
      <c r="L113" s="78"/>
      <c r="M113" s="157"/>
      <c r="N113" s="78"/>
      <c r="O113" s="78"/>
      <c r="P113" s="81"/>
      <c r="Q113" s="158">
        <v>1</v>
      </c>
      <c r="R113" s="83"/>
      <c r="S113" s="83">
        <v>1</v>
      </c>
      <c r="T113" s="84"/>
      <c r="U113" s="159"/>
      <c r="V113" s="83"/>
      <c r="W113" s="83"/>
      <c r="X113" s="84"/>
      <c r="Y113" s="85"/>
      <c r="Z113" s="78"/>
      <c r="AA113" s="78"/>
      <c r="AB113" s="84"/>
    </row>
    <row r="114" spans="2:28" ht="15.75" customHeight="1">
      <c r="B114" s="86" t="s">
        <v>20</v>
      </c>
      <c r="C114" s="72" t="s">
        <v>110</v>
      </c>
      <c r="D114" s="160"/>
      <c r="E114" s="74">
        <v>1</v>
      </c>
      <c r="F114" s="75">
        <v>1</v>
      </c>
      <c r="G114" s="89">
        <v>2</v>
      </c>
      <c r="H114" s="77">
        <v>45</v>
      </c>
      <c r="I114" s="78">
        <v>15</v>
      </c>
      <c r="J114" s="78"/>
      <c r="K114" s="78"/>
      <c r="L114" s="94">
        <v>30</v>
      </c>
      <c r="M114" s="155"/>
      <c r="N114" s="78"/>
      <c r="O114" s="78"/>
      <c r="P114" s="94"/>
      <c r="Q114" s="155"/>
      <c r="R114" s="78"/>
      <c r="S114" s="78"/>
      <c r="T114" s="79"/>
      <c r="U114" s="161">
        <v>1</v>
      </c>
      <c r="V114" s="78"/>
      <c r="W114" s="78"/>
      <c r="X114" s="79">
        <v>2</v>
      </c>
      <c r="Y114" s="85"/>
      <c r="Z114" s="78"/>
      <c r="AA114" s="78"/>
      <c r="AB114" s="79"/>
    </row>
    <row r="115" spans="2:28" ht="15.75" customHeight="1">
      <c r="B115" s="71" t="s">
        <v>21</v>
      </c>
      <c r="C115" s="72" t="s">
        <v>111</v>
      </c>
      <c r="D115" s="160"/>
      <c r="E115" s="74"/>
      <c r="F115" s="75">
        <v>2</v>
      </c>
      <c r="G115" s="89">
        <v>3</v>
      </c>
      <c r="H115" s="77">
        <v>30</v>
      </c>
      <c r="I115" s="78">
        <v>15</v>
      </c>
      <c r="J115" s="78"/>
      <c r="K115" s="78">
        <v>15</v>
      </c>
      <c r="L115" s="81"/>
      <c r="M115" s="157"/>
      <c r="N115" s="78"/>
      <c r="O115" s="78"/>
      <c r="P115" s="81"/>
      <c r="Q115" s="157">
        <v>1</v>
      </c>
      <c r="R115" s="78"/>
      <c r="S115" s="78">
        <v>1</v>
      </c>
      <c r="T115" s="79"/>
      <c r="U115" s="157"/>
      <c r="V115" s="78"/>
      <c r="W115" s="78"/>
      <c r="X115" s="79"/>
      <c r="Y115" s="85"/>
      <c r="Z115" s="78"/>
      <c r="AA115" s="78"/>
      <c r="AB115" s="79"/>
    </row>
    <row r="116" spans="2:28" ht="15.75" customHeight="1">
      <c r="B116" s="86" t="s">
        <v>22</v>
      </c>
      <c r="C116" s="72" t="s">
        <v>72</v>
      </c>
      <c r="D116" s="160"/>
      <c r="E116" s="74">
        <v>1</v>
      </c>
      <c r="F116" s="75">
        <v>1</v>
      </c>
      <c r="G116" s="89">
        <v>2</v>
      </c>
      <c r="H116" s="77">
        <v>30</v>
      </c>
      <c r="I116" s="78">
        <v>15</v>
      </c>
      <c r="J116" s="78"/>
      <c r="K116" s="78">
        <v>15</v>
      </c>
      <c r="L116" s="81"/>
      <c r="M116" s="157"/>
      <c r="N116" s="78"/>
      <c r="O116" s="78"/>
      <c r="P116" s="81"/>
      <c r="Q116" s="161">
        <v>1</v>
      </c>
      <c r="R116" s="78"/>
      <c r="S116" s="78">
        <v>1</v>
      </c>
      <c r="T116" s="79"/>
      <c r="U116" s="159"/>
      <c r="V116" s="78"/>
      <c r="W116" s="78"/>
      <c r="X116" s="79"/>
      <c r="Y116" s="85"/>
      <c r="Z116" s="78"/>
      <c r="AA116" s="78"/>
      <c r="AB116" s="79"/>
    </row>
    <row r="117" spans="2:28" ht="15.75" customHeight="1">
      <c r="B117" s="71" t="s">
        <v>23</v>
      </c>
      <c r="C117" s="72" t="s">
        <v>112</v>
      </c>
      <c r="D117" s="160"/>
      <c r="E117" s="74"/>
      <c r="F117" s="75">
        <v>2</v>
      </c>
      <c r="G117" s="89">
        <v>3</v>
      </c>
      <c r="H117" s="77">
        <v>30</v>
      </c>
      <c r="I117" s="78">
        <v>15</v>
      </c>
      <c r="J117" s="78"/>
      <c r="K117" s="78">
        <v>15</v>
      </c>
      <c r="L117" s="81"/>
      <c r="M117" s="157"/>
      <c r="N117" s="78"/>
      <c r="O117" s="78"/>
      <c r="P117" s="81"/>
      <c r="Q117" s="157">
        <v>1</v>
      </c>
      <c r="R117" s="78"/>
      <c r="S117" s="78">
        <v>1</v>
      </c>
      <c r="T117" s="79"/>
      <c r="U117" s="157"/>
      <c r="V117" s="78"/>
      <c r="W117" s="78"/>
      <c r="X117" s="79"/>
      <c r="Y117" s="85"/>
      <c r="Z117" s="78"/>
      <c r="AA117" s="78"/>
      <c r="AB117" s="79"/>
    </row>
    <row r="118" spans="2:28" ht="15.75" customHeight="1">
      <c r="B118" s="86" t="s">
        <v>43</v>
      </c>
      <c r="C118" s="72" t="s">
        <v>96</v>
      </c>
      <c r="D118" s="160"/>
      <c r="E118" s="74"/>
      <c r="F118" s="75">
        <v>2</v>
      </c>
      <c r="G118" s="89">
        <v>1</v>
      </c>
      <c r="H118" s="77">
        <v>45</v>
      </c>
      <c r="I118" s="78">
        <v>30</v>
      </c>
      <c r="J118" s="78"/>
      <c r="K118" s="78"/>
      <c r="L118" s="81">
        <v>15</v>
      </c>
      <c r="M118" s="157"/>
      <c r="N118" s="78"/>
      <c r="O118" s="78"/>
      <c r="P118" s="81"/>
      <c r="Q118" s="157"/>
      <c r="R118" s="78"/>
      <c r="S118" s="78"/>
      <c r="T118" s="79"/>
      <c r="U118" s="157">
        <v>2</v>
      </c>
      <c r="V118" s="78"/>
      <c r="W118" s="78"/>
      <c r="X118" s="79">
        <v>1</v>
      </c>
      <c r="Y118" s="85"/>
      <c r="Z118" s="78"/>
      <c r="AA118" s="78"/>
      <c r="AB118" s="79"/>
    </row>
    <row r="119" spans="2:28" ht="15.75" customHeight="1">
      <c r="B119" s="71" t="s">
        <v>86</v>
      </c>
      <c r="C119" s="72" t="s">
        <v>88</v>
      </c>
      <c r="D119" s="160"/>
      <c r="E119" s="74"/>
      <c r="F119" s="75">
        <v>2</v>
      </c>
      <c r="G119" s="89">
        <v>3</v>
      </c>
      <c r="H119" s="77">
        <v>30</v>
      </c>
      <c r="I119" s="78">
        <v>15</v>
      </c>
      <c r="J119" s="78"/>
      <c r="K119" s="78">
        <v>15</v>
      </c>
      <c r="L119" s="81"/>
      <c r="M119" s="157"/>
      <c r="N119" s="78"/>
      <c r="O119" s="78"/>
      <c r="P119" s="81"/>
      <c r="Q119" s="157">
        <v>1</v>
      </c>
      <c r="R119" s="78"/>
      <c r="S119" s="78">
        <v>1</v>
      </c>
      <c r="T119" s="79"/>
      <c r="U119" s="157"/>
      <c r="V119" s="78"/>
      <c r="W119" s="78"/>
      <c r="X119" s="79"/>
      <c r="Y119" s="85"/>
      <c r="Z119" s="78"/>
      <c r="AA119" s="78"/>
      <c r="AB119" s="79"/>
    </row>
    <row r="120" spans="2:28" ht="15.75" customHeight="1">
      <c r="B120" s="71" t="s">
        <v>44</v>
      </c>
      <c r="C120" s="72" t="s">
        <v>113</v>
      </c>
      <c r="D120" s="160"/>
      <c r="E120" s="74"/>
      <c r="F120" s="75">
        <v>2</v>
      </c>
      <c r="G120" s="89">
        <v>3</v>
      </c>
      <c r="H120" s="77">
        <v>30</v>
      </c>
      <c r="I120" s="78">
        <v>15</v>
      </c>
      <c r="J120" s="78"/>
      <c r="K120" s="78">
        <v>15</v>
      </c>
      <c r="L120" s="81"/>
      <c r="M120" s="157"/>
      <c r="N120" s="78"/>
      <c r="O120" s="78"/>
      <c r="P120" s="81"/>
      <c r="Q120" s="157">
        <v>1</v>
      </c>
      <c r="R120" s="78"/>
      <c r="S120" s="78">
        <v>1</v>
      </c>
      <c r="T120" s="79"/>
      <c r="U120" s="157"/>
      <c r="V120" s="78"/>
      <c r="W120" s="78"/>
      <c r="X120" s="79"/>
      <c r="Y120" s="85"/>
      <c r="Z120" s="78"/>
      <c r="AA120" s="78"/>
      <c r="AB120" s="79"/>
    </row>
    <row r="121" spans="2:28" ht="15.75" customHeight="1">
      <c r="B121" s="86" t="s">
        <v>45</v>
      </c>
      <c r="C121" s="72" t="s">
        <v>94</v>
      </c>
      <c r="D121" s="160"/>
      <c r="E121" s="74"/>
      <c r="F121" s="75">
        <v>2</v>
      </c>
      <c r="G121" s="89">
        <v>2</v>
      </c>
      <c r="H121" s="77">
        <v>30</v>
      </c>
      <c r="I121" s="78">
        <v>15</v>
      </c>
      <c r="J121" s="78"/>
      <c r="K121" s="78">
        <v>15</v>
      </c>
      <c r="L121" s="81"/>
      <c r="M121" s="157"/>
      <c r="N121" s="78"/>
      <c r="O121" s="78"/>
      <c r="P121" s="81"/>
      <c r="Q121" s="157">
        <v>1</v>
      </c>
      <c r="R121" s="78"/>
      <c r="S121" s="78">
        <v>1</v>
      </c>
      <c r="T121" s="79"/>
      <c r="U121" s="157"/>
      <c r="V121" s="78"/>
      <c r="W121" s="78"/>
      <c r="X121" s="79"/>
      <c r="Y121" s="85"/>
      <c r="Z121" s="78"/>
      <c r="AA121" s="78"/>
      <c r="AB121" s="79"/>
    </row>
    <row r="122" spans="2:28" ht="15.75" customHeight="1">
      <c r="B122" s="71" t="s">
        <v>46</v>
      </c>
      <c r="C122" s="72" t="s">
        <v>114</v>
      </c>
      <c r="D122" s="160"/>
      <c r="E122" s="74">
        <v>1</v>
      </c>
      <c r="F122" s="75">
        <v>1</v>
      </c>
      <c r="G122" s="89">
        <v>2</v>
      </c>
      <c r="H122" s="77">
        <v>60</v>
      </c>
      <c r="I122" s="78">
        <v>30</v>
      </c>
      <c r="J122" s="78"/>
      <c r="K122" s="78"/>
      <c r="L122" s="94">
        <v>30</v>
      </c>
      <c r="M122" s="155"/>
      <c r="N122" s="78"/>
      <c r="O122" s="78"/>
      <c r="P122" s="94"/>
      <c r="Q122" s="155"/>
      <c r="R122" s="78"/>
      <c r="S122" s="78"/>
      <c r="T122" s="79"/>
      <c r="U122" s="161">
        <v>2</v>
      </c>
      <c r="V122" s="78"/>
      <c r="W122" s="78"/>
      <c r="X122" s="79">
        <v>2</v>
      </c>
      <c r="Y122" s="85"/>
      <c r="Z122" s="78"/>
      <c r="AA122" s="78"/>
      <c r="AB122" s="79"/>
    </row>
    <row r="123" spans="2:28" ht="15.75" customHeight="1">
      <c r="B123" s="86" t="s">
        <v>64</v>
      </c>
      <c r="C123" s="72" t="s">
        <v>115</v>
      </c>
      <c r="D123" s="160"/>
      <c r="E123" s="74"/>
      <c r="F123" s="75">
        <v>1</v>
      </c>
      <c r="G123" s="89">
        <v>1</v>
      </c>
      <c r="H123" s="77">
        <v>15</v>
      </c>
      <c r="I123" s="78">
        <v>15</v>
      </c>
      <c r="J123" s="78"/>
      <c r="K123" s="78"/>
      <c r="L123" s="81"/>
      <c r="M123" s="157"/>
      <c r="N123" s="78"/>
      <c r="O123" s="78"/>
      <c r="P123" s="81"/>
      <c r="Q123" s="157"/>
      <c r="R123" s="78"/>
      <c r="S123" s="78"/>
      <c r="T123" s="79"/>
      <c r="U123" s="157">
        <v>1</v>
      </c>
      <c r="V123" s="78"/>
      <c r="W123" s="78"/>
      <c r="X123" s="79"/>
      <c r="Y123" s="85"/>
      <c r="Z123" s="78"/>
      <c r="AA123" s="78"/>
      <c r="AB123" s="79"/>
    </row>
    <row r="124" spans="2:28" ht="15.75" customHeight="1">
      <c r="B124" s="71" t="s">
        <v>65</v>
      </c>
      <c r="C124" s="72" t="s">
        <v>100</v>
      </c>
      <c r="D124" s="160"/>
      <c r="E124" s="74"/>
      <c r="F124" s="75">
        <v>2</v>
      </c>
      <c r="G124" s="89">
        <v>1</v>
      </c>
      <c r="H124" s="77">
        <v>30</v>
      </c>
      <c r="I124" s="78">
        <v>15</v>
      </c>
      <c r="J124" s="78"/>
      <c r="K124" s="78">
        <v>15</v>
      </c>
      <c r="L124" s="81"/>
      <c r="M124" s="157"/>
      <c r="N124" s="78"/>
      <c r="O124" s="78"/>
      <c r="P124" s="81"/>
      <c r="Q124" s="157"/>
      <c r="R124" s="78"/>
      <c r="S124" s="78"/>
      <c r="T124" s="79"/>
      <c r="U124" s="157">
        <v>1</v>
      </c>
      <c r="V124" s="78"/>
      <c r="W124" s="78">
        <v>1</v>
      </c>
      <c r="X124" s="79"/>
      <c r="Y124" s="85"/>
      <c r="Z124" s="78"/>
      <c r="AA124" s="78"/>
      <c r="AB124" s="79"/>
    </row>
    <row r="125" spans="2:28" ht="15.75" customHeight="1">
      <c r="B125" s="86" t="s">
        <v>66</v>
      </c>
      <c r="C125" s="72" t="s">
        <v>89</v>
      </c>
      <c r="D125" s="160"/>
      <c r="E125" s="74"/>
      <c r="F125" s="75">
        <v>1</v>
      </c>
      <c r="G125" s="89">
        <v>6</v>
      </c>
      <c r="H125" s="77">
        <v>30</v>
      </c>
      <c r="I125" s="78"/>
      <c r="J125" s="78"/>
      <c r="K125" s="78"/>
      <c r="L125" s="81">
        <v>30</v>
      </c>
      <c r="M125" s="157"/>
      <c r="N125" s="78"/>
      <c r="O125" s="78"/>
      <c r="P125" s="81"/>
      <c r="Q125" s="157"/>
      <c r="R125" s="78"/>
      <c r="S125" s="78"/>
      <c r="T125" s="79">
        <v>2</v>
      </c>
      <c r="U125" s="157"/>
      <c r="V125" s="78"/>
      <c r="W125" s="78"/>
      <c r="X125" s="79"/>
      <c r="Y125" s="85"/>
      <c r="Z125" s="78"/>
      <c r="AA125" s="78"/>
      <c r="AB125" s="79"/>
    </row>
    <row r="126" spans="2:28" ht="15.75" customHeight="1">
      <c r="B126" s="86" t="s">
        <v>67</v>
      </c>
      <c r="C126" s="87" t="s">
        <v>68</v>
      </c>
      <c r="D126" s="88"/>
      <c r="E126" s="74"/>
      <c r="F126" s="75">
        <v>1</v>
      </c>
      <c r="G126" s="89">
        <v>20</v>
      </c>
      <c r="H126" s="90">
        <v>30</v>
      </c>
      <c r="I126" s="91"/>
      <c r="J126" s="91"/>
      <c r="K126" s="91"/>
      <c r="L126" s="92">
        <v>30</v>
      </c>
      <c r="M126" s="93"/>
      <c r="N126" s="91"/>
      <c r="O126" s="91"/>
      <c r="P126" s="92"/>
      <c r="Q126" s="93"/>
      <c r="R126" s="91"/>
      <c r="S126" s="91"/>
      <c r="T126" s="94"/>
      <c r="U126" s="93"/>
      <c r="V126" s="91"/>
      <c r="W126" s="91"/>
      <c r="X126" s="94">
        <v>2</v>
      </c>
      <c r="Y126" s="95"/>
      <c r="Z126" s="91"/>
      <c r="AA126" s="91"/>
      <c r="AB126" s="94"/>
    </row>
    <row r="127" spans="2:28" ht="15.75" customHeight="1">
      <c r="B127" s="71"/>
      <c r="C127" s="87"/>
      <c r="D127" s="96"/>
      <c r="E127" s="97"/>
      <c r="F127" s="98"/>
      <c r="G127" s="99"/>
      <c r="H127" s="90"/>
      <c r="I127" s="91"/>
      <c r="J127" s="91"/>
      <c r="K127" s="91"/>
      <c r="L127" s="92"/>
      <c r="M127" s="93"/>
      <c r="N127" s="91"/>
      <c r="O127" s="91"/>
      <c r="P127" s="92"/>
      <c r="Q127" s="93"/>
      <c r="R127" s="91"/>
      <c r="S127" s="91"/>
      <c r="T127" s="94"/>
      <c r="U127" s="93"/>
      <c r="V127" s="91"/>
      <c r="W127" s="91"/>
      <c r="X127" s="94"/>
      <c r="Y127" s="95"/>
      <c r="Z127" s="91"/>
      <c r="AA127" s="91"/>
      <c r="AB127" s="94"/>
    </row>
    <row r="128" spans="2:28" ht="15.75" customHeight="1" thickBot="1">
      <c r="B128" s="71"/>
      <c r="C128" s="100"/>
      <c r="D128" s="101"/>
      <c r="E128" s="102"/>
      <c r="F128" s="103"/>
      <c r="G128" s="104"/>
      <c r="H128" s="105"/>
      <c r="I128" s="106"/>
      <c r="J128" s="106"/>
      <c r="K128" s="106"/>
      <c r="L128" s="107"/>
      <c r="M128" s="108"/>
      <c r="N128" s="106"/>
      <c r="O128" s="106"/>
      <c r="P128" s="107"/>
      <c r="Q128" s="108"/>
      <c r="R128" s="106"/>
      <c r="S128" s="106"/>
      <c r="T128" s="109"/>
      <c r="U128" s="108"/>
      <c r="V128" s="106"/>
      <c r="W128" s="106"/>
      <c r="X128" s="109"/>
      <c r="Y128" s="110"/>
      <c r="Z128" s="106"/>
      <c r="AA128" s="106"/>
      <c r="AB128" s="109"/>
    </row>
    <row r="129" spans="2:28" ht="15.75" customHeight="1" thickTop="1">
      <c r="B129" s="111"/>
      <c r="C129" s="324" t="s">
        <v>24</v>
      </c>
      <c r="D129" s="325"/>
      <c r="E129" s="273">
        <f aca="true" t="shared" si="5" ref="E129:AB129">SUM(E113:E128)</f>
        <v>4</v>
      </c>
      <c r="F129" s="262">
        <f t="shared" si="5"/>
        <v>21</v>
      </c>
      <c r="G129" s="264">
        <f t="shared" si="5"/>
        <v>52</v>
      </c>
      <c r="H129" s="266">
        <f t="shared" si="5"/>
        <v>465</v>
      </c>
      <c r="I129" s="262">
        <f t="shared" si="5"/>
        <v>210</v>
      </c>
      <c r="J129" s="262">
        <f t="shared" si="5"/>
        <v>0</v>
      </c>
      <c r="K129" s="262">
        <f t="shared" si="5"/>
        <v>120</v>
      </c>
      <c r="L129" s="264">
        <f t="shared" si="5"/>
        <v>135</v>
      </c>
      <c r="M129" s="112">
        <f t="shared" si="5"/>
        <v>0</v>
      </c>
      <c r="N129" s="113">
        <f t="shared" si="5"/>
        <v>0</v>
      </c>
      <c r="O129" s="113">
        <f t="shared" si="5"/>
        <v>0</v>
      </c>
      <c r="P129" s="114">
        <f t="shared" si="5"/>
        <v>0</v>
      </c>
      <c r="Q129" s="112">
        <f t="shared" si="5"/>
        <v>7</v>
      </c>
      <c r="R129" s="113">
        <f t="shared" si="5"/>
        <v>0</v>
      </c>
      <c r="S129" s="113">
        <f t="shared" si="5"/>
        <v>7</v>
      </c>
      <c r="T129" s="115">
        <f t="shared" si="5"/>
        <v>2</v>
      </c>
      <c r="U129" s="112">
        <f t="shared" si="5"/>
        <v>7</v>
      </c>
      <c r="V129" s="113">
        <f t="shared" si="5"/>
        <v>0</v>
      </c>
      <c r="W129" s="113">
        <f t="shared" si="5"/>
        <v>1</v>
      </c>
      <c r="X129" s="115">
        <f t="shared" si="5"/>
        <v>7</v>
      </c>
      <c r="Y129" s="116">
        <f t="shared" si="5"/>
        <v>0</v>
      </c>
      <c r="Z129" s="113">
        <f t="shared" si="5"/>
        <v>0</v>
      </c>
      <c r="AA129" s="113">
        <f t="shared" si="5"/>
        <v>0</v>
      </c>
      <c r="AB129" s="115">
        <f t="shared" si="5"/>
        <v>0</v>
      </c>
    </row>
    <row r="130" spans="2:28" ht="15.75" customHeight="1" thickBot="1">
      <c r="B130" s="117"/>
      <c r="C130" s="326"/>
      <c r="D130" s="327"/>
      <c r="E130" s="274"/>
      <c r="F130" s="263"/>
      <c r="G130" s="265"/>
      <c r="H130" s="267"/>
      <c r="I130" s="263"/>
      <c r="J130" s="263"/>
      <c r="K130" s="263"/>
      <c r="L130" s="265"/>
      <c r="M130" s="118"/>
      <c r="N130" s="119">
        <f>SUM(M129:P129)</f>
        <v>0</v>
      </c>
      <c r="O130" s="119"/>
      <c r="P130" s="119"/>
      <c r="Q130" s="118"/>
      <c r="R130" s="119">
        <f>SUM(Q129:T129)</f>
        <v>16</v>
      </c>
      <c r="S130" s="119"/>
      <c r="T130" s="120"/>
      <c r="U130" s="119"/>
      <c r="V130" s="119">
        <f>SUM(U129:X129)</f>
        <v>15</v>
      </c>
      <c r="W130" s="119"/>
      <c r="X130" s="120"/>
      <c r="Y130" s="118"/>
      <c r="Z130" s="119">
        <f>SUM(Y129:AB129)</f>
        <v>0</v>
      </c>
      <c r="AA130" s="119"/>
      <c r="AB130" s="120"/>
    </row>
    <row r="131" spans="2:28" ht="15.75" customHeight="1">
      <c r="B131" s="281" t="s">
        <v>49</v>
      </c>
      <c r="C131" s="282"/>
      <c r="D131" s="283"/>
      <c r="E131" s="284" t="s">
        <v>12</v>
      </c>
      <c r="F131" s="286" t="s">
        <v>13</v>
      </c>
      <c r="G131" s="258" t="s">
        <v>59</v>
      </c>
      <c r="H131" s="285" t="s">
        <v>10</v>
      </c>
      <c r="I131" s="260" t="s">
        <v>14</v>
      </c>
      <c r="J131" s="260" t="s">
        <v>15</v>
      </c>
      <c r="K131" s="260" t="s">
        <v>16</v>
      </c>
      <c r="L131" s="279" t="s">
        <v>52</v>
      </c>
      <c r="M131" s="250" t="s">
        <v>171</v>
      </c>
      <c r="N131" s="251"/>
      <c r="O131" s="251"/>
      <c r="P131" s="252"/>
      <c r="Q131" s="250" t="s">
        <v>172</v>
      </c>
      <c r="R131" s="251"/>
      <c r="S131" s="251"/>
      <c r="T131" s="252"/>
      <c r="U131" s="250" t="s">
        <v>173</v>
      </c>
      <c r="V131" s="251"/>
      <c r="W131" s="251"/>
      <c r="X131" s="252"/>
      <c r="Y131" s="253" t="s">
        <v>174</v>
      </c>
      <c r="Z131" s="242"/>
      <c r="AA131" s="242"/>
      <c r="AB131" s="243"/>
    </row>
    <row r="132" spans="2:28" ht="15.75" customHeight="1">
      <c r="B132" s="281"/>
      <c r="C132" s="282"/>
      <c r="D132" s="283"/>
      <c r="E132" s="268"/>
      <c r="F132" s="286"/>
      <c r="G132" s="275"/>
      <c r="H132" s="285"/>
      <c r="I132" s="260"/>
      <c r="J132" s="260"/>
      <c r="K132" s="260"/>
      <c r="L132" s="279"/>
      <c r="M132" s="254" t="s">
        <v>14</v>
      </c>
      <c r="N132" s="248" t="s">
        <v>15</v>
      </c>
      <c r="O132" s="256" t="s">
        <v>17</v>
      </c>
      <c r="P132" s="258" t="s">
        <v>57</v>
      </c>
      <c r="Q132" s="254" t="s">
        <v>14</v>
      </c>
      <c r="R132" s="248" t="s">
        <v>15</v>
      </c>
      <c r="S132" s="256" t="s">
        <v>17</v>
      </c>
      <c r="T132" s="258" t="s">
        <v>57</v>
      </c>
      <c r="U132" s="254" t="s">
        <v>14</v>
      </c>
      <c r="V132" s="248" t="s">
        <v>15</v>
      </c>
      <c r="W132" s="256" t="s">
        <v>17</v>
      </c>
      <c r="X132" s="258" t="s">
        <v>57</v>
      </c>
      <c r="Y132" s="254" t="s">
        <v>14</v>
      </c>
      <c r="Z132" s="248" t="s">
        <v>15</v>
      </c>
      <c r="AA132" s="256" t="s">
        <v>17</v>
      </c>
      <c r="AB132" s="258" t="s">
        <v>57</v>
      </c>
    </row>
    <row r="133" spans="2:28" ht="15.75" customHeight="1" thickBot="1">
      <c r="B133" s="281"/>
      <c r="C133" s="282"/>
      <c r="D133" s="283"/>
      <c r="E133" s="269"/>
      <c r="F133" s="257"/>
      <c r="G133" s="259"/>
      <c r="H133" s="255"/>
      <c r="I133" s="261"/>
      <c r="J133" s="261"/>
      <c r="K133" s="261"/>
      <c r="L133" s="280"/>
      <c r="M133" s="255"/>
      <c r="N133" s="249"/>
      <c r="O133" s="257"/>
      <c r="P133" s="259"/>
      <c r="Q133" s="255"/>
      <c r="R133" s="249"/>
      <c r="S133" s="257"/>
      <c r="T133" s="259"/>
      <c r="U133" s="255"/>
      <c r="V133" s="249"/>
      <c r="W133" s="257"/>
      <c r="X133" s="259"/>
      <c r="Y133" s="255"/>
      <c r="Z133" s="249"/>
      <c r="AA133" s="257"/>
      <c r="AB133" s="259"/>
    </row>
    <row r="134" spans="2:28" ht="15.75" customHeight="1">
      <c r="B134" s="281"/>
      <c r="C134" s="282"/>
      <c r="D134" s="283"/>
      <c r="E134" s="328">
        <f>SUM(E24,E75,E129)</f>
        <v>12</v>
      </c>
      <c r="F134" s="199">
        <f aca="true" t="shared" si="6" ref="F134:L134">SUM(F24,F75,F129)</f>
        <v>37</v>
      </c>
      <c r="G134" s="244">
        <f t="shared" si="6"/>
        <v>90</v>
      </c>
      <c r="H134" s="246">
        <f t="shared" si="6"/>
        <v>900</v>
      </c>
      <c r="I134" s="199">
        <f t="shared" si="6"/>
        <v>435</v>
      </c>
      <c r="J134" s="199">
        <f t="shared" si="6"/>
        <v>120</v>
      </c>
      <c r="K134" s="199">
        <f t="shared" si="6"/>
        <v>165</v>
      </c>
      <c r="L134" s="244">
        <f t="shared" si="6"/>
        <v>180</v>
      </c>
      <c r="M134" s="121">
        <f aca="true" t="shared" si="7" ref="M134:AB134">M129+M80</f>
        <v>10</v>
      </c>
      <c r="N134" s="122">
        <f t="shared" si="7"/>
        <v>7</v>
      </c>
      <c r="O134" s="122">
        <f t="shared" si="7"/>
        <v>2</v>
      </c>
      <c r="P134" s="124">
        <f t="shared" si="7"/>
        <v>1</v>
      </c>
      <c r="Q134" s="121">
        <f t="shared" si="7"/>
        <v>9</v>
      </c>
      <c r="R134" s="122">
        <f t="shared" si="7"/>
        <v>1</v>
      </c>
      <c r="S134" s="122">
        <f t="shared" si="7"/>
        <v>7</v>
      </c>
      <c r="T134" s="124">
        <f t="shared" si="7"/>
        <v>3</v>
      </c>
      <c r="U134" s="121">
        <f t="shared" si="7"/>
        <v>10</v>
      </c>
      <c r="V134" s="122">
        <f t="shared" si="7"/>
        <v>0</v>
      </c>
      <c r="W134" s="122">
        <f t="shared" si="7"/>
        <v>2</v>
      </c>
      <c r="X134" s="124">
        <f t="shared" si="7"/>
        <v>8</v>
      </c>
      <c r="Y134" s="121">
        <f t="shared" si="7"/>
        <v>0</v>
      </c>
      <c r="Z134" s="122">
        <f t="shared" si="7"/>
        <v>0</v>
      </c>
      <c r="AA134" s="122">
        <f t="shared" si="7"/>
        <v>0</v>
      </c>
      <c r="AB134" s="122">
        <f t="shared" si="7"/>
        <v>0</v>
      </c>
    </row>
    <row r="135" spans="2:30" ht="15.75" customHeight="1" thickBot="1">
      <c r="B135" s="281"/>
      <c r="C135" s="282"/>
      <c r="D135" s="283"/>
      <c r="E135" s="329"/>
      <c r="F135" s="197"/>
      <c r="G135" s="245"/>
      <c r="H135" s="247"/>
      <c r="I135" s="197"/>
      <c r="J135" s="197"/>
      <c r="K135" s="197"/>
      <c r="L135" s="245"/>
      <c r="M135" s="200">
        <f>SUM(M134:P134)</f>
        <v>20</v>
      </c>
      <c r="N135" s="201"/>
      <c r="O135" s="201"/>
      <c r="P135" s="202"/>
      <c r="Q135" s="200">
        <f>SUM(Q134:T134)</f>
        <v>20</v>
      </c>
      <c r="R135" s="201"/>
      <c r="S135" s="201"/>
      <c r="T135" s="202"/>
      <c r="U135" s="200">
        <f>SUM(U134:X134)</f>
        <v>20</v>
      </c>
      <c r="V135" s="201"/>
      <c r="W135" s="201"/>
      <c r="X135" s="202"/>
      <c r="Y135" s="200">
        <f>SUM(Y134:AB134)</f>
        <v>0</v>
      </c>
      <c r="Z135" s="201"/>
      <c r="AA135" s="201"/>
      <c r="AB135" s="202"/>
      <c r="AD135" s="48">
        <f>SUM(M135:AB135)*15</f>
        <v>900</v>
      </c>
    </row>
    <row r="136" spans="2:30" ht="15.75" customHeight="1">
      <c r="B136" s="281"/>
      <c r="C136" s="282"/>
      <c r="D136" s="283"/>
      <c r="E136" s="198" t="s">
        <v>26</v>
      </c>
      <c r="F136" s="193"/>
      <c r="G136" s="194"/>
      <c r="H136" s="241" t="s">
        <v>27</v>
      </c>
      <c r="I136" s="242"/>
      <c r="J136" s="242"/>
      <c r="K136" s="242"/>
      <c r="L136" s="243"/>
      <c r="M136" s="236">
        <v>4</v>
      </c>
      <c r="N136" s="203"/>
      <c r="O136" s="203"/>
      <c r="P136" s="204"/>
      <c r="Q136" s="236">
        <v>4</v>
      </c>
      <c r="R136" s="203"/>
      <c r="S136" s="203"/>
      <c r="T136" s="204"/>
      <c r="U136" s="236">
        <v>4</v>
      </c>
      <c r="V136" s="203"/>
      <c r="W136" s="203"/>
      <c r="X136" s="204"/>
      <c r="Y136" s="236">
        <v>0</v>
      </c>
      <c r="Z136" s="203"/>
      <c r="AA136" s="203"/>
      <c r="AB136" s="204"/>
      <c r="AD136" s="48">
        <f>SUM(M136:AB136)</f>
        <v>12</v>
      </c>
    </row>
    <row r="137" spans="2:30" ht="15.75" customHeight="1">
      <c r="B137" s="281"/>
      <c r="C137" s="282"/>
      <c r="D137" s="283"/>
      <c r="E137" s="195"/>
      <c r="F137" s="196"/>
      <c r="G137" s="237"/>
      <c r="H137" s="229" t="s">
        <v>28</v>
      </c>
      <c r="I137" s="230"/>
      <c r="J137" s="230"/>
      <c r="K137" s="230"/>
      <c r="L137" s="231"/>
      <c r="M137" s="232">
        <v>11</v>
      </c>
      <c r="N137" s="233"/>
      <c r="O137" s="233"/>
      <c r="P137" s="234"/>
      <c r="Q137" s="232">
        <v>15</v>
      </c>
      <c r="R137" s="233"/>
      <c r="S137" s="233"/>
      <c r="T137" s="234"/>
      <c r="U137" s="232">
        <v>11</v>
      </c>
      <c r="V137" s="233"/>
      <c r="W137" s="233"/>
      <c r="X137" s="234"/>
      <c r="Y137" s="232">
        <v>0</v>
      </c>
      <c r="Z137" s="233"/>
      <c r="AA137" s="233"/>
      <c r="AB137" s="234"/>
      <c r="AD137" s="48">
        <f>SUM(M137:AB137)</f>
        <v>37</v>
      </c>
    </row>
    <row r="138" spans="2:30" ht="15.75" customHeight="1" thickBot="1">
      <c r="B138" s="281"/>
      <c r="C138" s="282"/>
      <c r="D138" s="283"/>
      <c r="E138" s="238"/>
      <c r="F138" s="239"/>
      <c r="G138" s="240"/>
      <c r="H138" s="229" t="s">
        <v>59</v>
      </c>
      <c r="I138" s="230"/>
      <c r="J138" s="230"/>
      <c r="K138" s="230"/>
      <c r="L138" s="231"/>
      <c r="M138" s="235">
        <v>29</v>
      </c>
      <c r="N138" s="235"/>
      <c r="O138" s="235"/>
      <c r="P138" s="235"/>
      <c r="Q138" s="235">
        <v>31</v>
      </c>
      <c r="R138" s="235"/>
      <c r="S138" s="235"/>
      <c r="T138" s="235"/>
      <c r="U138" s="235">
        <v>33</v>
      </c>
      <c r="V138" s="235"/>
      <c r="W138" s="235"/>
      <c r="X138" s="235"/>
      <c r="Y138" s="235">
        <v>0</v>
      </c>
      <c r="Z138" s="235"/>
      <c r="AA138" s="235"/>
      <c r="AB138" s="235"/>
      <c r="AD138" s="48">
        <f>SUM(M138:AB138)</f>
        <v>93</v>
      </c>
    </row>
    <row r="139" spans="2:28" ht="15.75" customHeight="1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8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9"/>
    </row>
    <row r="140" spans="2:28" ht="15.75" customHeight="1">
      <c r="B140" s="130" t="s">
        <v>54</v>
      </c>
      <c r="C140" s="131"/>
      <c r="D140" s="131"/>
      <c r="E140" s="131"/>
      <c r="F140" s="131"/>
      <c r="G140" s="131"/>
      <c r="H140" s="131"/>
      <c r="I140" s="8"/>
      <c r="J140" s="8"/>
      <c r="K140" s="8"/>
      <c r="L140" s="8"/>
      <c r="M140" s="8"/>
      <c r="N140" s="8"/>
      <c r="O140" s="8"/>
      <c r="P140" s="8"/>
      <c r="Q140" s="132"/>
      <c r="R140" s="8" t="s">
        <v>80</v>
      </c>
      <c r="S140" s="8"/>
      <c r="T140" s="8"/>
      <c r="U140" s="8"/>
      <c r="V140" s="8"/>
      <c r="W140" s="8"/>
      <c r="X140" s="8"/>
      <c r="Y140" s="8"/>
      <c r="Z140" s="8"/>
      <c r="AA140" s="8"/>
      <c r="AB140" s="133"/>
    </row>
    <row r="141" spans="2:28" ht="15.75" customHeight="1">
      <c r="B141" s="134"/>
      <c r="C141" s="135" t="s">
        <v>19</v>
      </c>
      <c r="D141" s="43" t="s">
        <v>69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136"/>
      <c r="R141" s="131"/>
      <c r="S141" s="137"/>
      <c r="T141" s="137"/>
      <c r="U141" s="8"/>
      <c r="V141" s="8"/>
      <c r="W141" s="8"/>
      <c r="X141" s="8"/>
      <c r="Y141" s="8"/>
      <c r="Z141" s="57"/>
      <c r="AA141" s="57"/>
      <c r="AB141" s="138"/>
    </row>
    <row r="142" spans="2:28" ht="15.75" customHeight="1">
      <c r="B142" s="134"/>
      <c r="C142" s="135" t="s">
        <v>20</v>
      </c>
      <c r="D142" s="48" t="s">
        <v>189</v>
      </c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132"/>
      <c r="R142" s="139" t="s">
        <v>29</v>
      </c>
      <c r="S142" s="140"/>
      <c r="T142" s="140"/>
      <c r="U142" s="141"/>
      <c r="V142" s="142"/>
      <c r="W142" s="8"/>
      <c r="X142" s="8"/>
      <c r="Y142" s="142"/>
      <c r="Z142" s="142"/>
      <c r="AA142" s="142"/>
      <c r="AB142" s="133"/>
    </row>
    <row r="143" spans="2:28" ht="15.75" customHeight="1">
      <c r="B143" s="134"/>
      <c r="C143" s="143"/>
      <c r="H143" s="144"/>
      <c r="I143" s="144"/>
      <c r="J143" s="144"/>
      <c r="K143" s="144"/>
      <c r="L143" s="144"/>
      <c r="M143" s="144"/>
      <c r="N143" s="144"/>
      <c r="O143" s="144"/>
      <c r="P143" s="144"/>
      <c r="Q143" s="132"/>
      <c r="R143" s="141" t="s">
        <v>30</v>
      </c>
      <c r="S143" s="141" t="s">
        <v>31</v>
      </c>
      <c r="T143" s="131"/>
      <c r="U143" s="137"/>
      <c r="V143" s="8"/>
      <c r="W143" s="8"/>
      <c r="X143" s="8"/>
      <c r="Y143" s="8"/>
      <c r="Z143" s="8"/>
      <c r="AA143" s="8"/>
      <c r="AB143" s="145"/>
    </row>
    <row r="144" spans="2:28" ht="15.75" customHeight="1">
      <c r="B144" s="134"/>
      <c r="C144" s="146"/>
      <c r="D144" s="3"/>
      <c r="E144" s="144"/>
      <c r="F144" s="144"/>
      <c r="G144" s="144"/>
      <c r="H144" s="70"/>
      <c r="I144" s="147"/>
      <c r="J144" s="147"/>
      <c r="K144" s="147"/>
      <c r="L144" s="147"/>
      <c r="M144" s="147"/>
      <c r="N144" s="147"/>
      <c r="O144" s="147"/>
      <c r="P144" s="147"/>
      <c r="Q144" s="132"/>
      <c r="R144" s="140" t="s">
        <v>32</v>
      </c>
      <c r="S144" s="140" t="s">
        <v>33</v>
      </c>
      <c r="T144" s="148"/>
      <c r="U144" s="148"/>
      <c r="V144" s="8"/>
      <c r="W144" s="8"/>
      <c r="X144" s="8"/>
      <c r="Y144" s="8"/>
      <c r="Z144" s="8"/>
      <c r="AA144" s="8"/>
      <c r="AB144" s="133"/>
    </row>
    <row r="145" spans="2:28" ht="15.75" customHeight="1">
      <c r="B145" s="134"/>
      <c r="C145" s="146"/>
      <c r="D145" s="3"/>
      <c r="E145" s="70"/>
      <c r="F145" s="70"/>
      <c r="G145" s="70"/>
      <c r="H145" s="70"/>
      <c r="I145" s="70"/>
      <c r="J145" s="70"/>
      <c r="K145" s="70"/>
      <c r="L145" s="149"/>
      <c r="M145" s="70"/>
      <c r="N145" s="70"/>
      <c r="O145" s="70"/>
      <c r="P145" s="70"/>
      <c r="Q145" s="132"/>
      <c r="R145" s="141" t="s">
        <v>16</v>
      </c>
      <c r="S145" s="150" t="s">
        <v>34</v>
      </c>
      <c r="T145" s="131"/>
      <c r="U145" s="131"/>
      <c r="V145" s="8"/>
      <c r="W145" s="8"/>
      <c r="X145" s="8"/>
      <c r="Y145" s="8"/>
      <c r="Z145" s="8"/>
      <c r="AA145" s="8"/>
      <c r="AB145" s="133"/>
    </row>
    <row r="146" spans="2:28" ht="15.75" customHeight="1">
      <c r="B146" s="134"/>
      <c r="C146" s="135"/>
      <c r="D146" s="3"/>
      <c r="E146" s="70"/>
      <c r="F146" s="70"/>
      <c r="G146" s="70"/>
      <c r="H146" s="70"/>
      <c r="I146" s="55"/>
      <c r="J146" s="55"/>
      <c r="K146" s="55"/>
      <c r="L146" s="55"/>
      <c r="M146" s="55"/>
      <c r="N146" s="55"/>
      <c r="O146" s="55"/>
      <c r="P146" s="55"/>
      <c r="Q146" s="132"/>
      <c r="R146" s="141" t="s">
        <v>35</v>
      </c>
      <c r="S146" s="141" t="s">
        <v>36</v>
      </c>
      <c r="T146" s="131"/>
      <c r="U146" s="131"/>
      <c r="V146" s="8"/>
      <c r="W146" s="8"/>
      <c r="X146" s="8"/>
      <c r="Y146" s="8"/>
      <c r="Z146" s="8"/>
      <c r="AA146" s="8"/>
      <c r="AB146" s="133"/>
    </row>
    <row r="147" spans="2:28" ht="15.75" customHeight="1">
      <c r="B147" s="134"/>
      <c r="D147" s="8"/>
      <c r="E147" s="70"/>
      <c r="F147" s="70"/>
      <c r="G147" s="70"/>
      <c r="H147" s="55"/>
      <c r="I147" s="55"/>
      <c r="J147" s="55"/>
      <c r="K147" s="55"/>
      <c r="L147" s="55"/>
      <c r="M147" s="55"/>
      <c r="N147" s="55"/>
      <c r="O147" s="55"/>
      <c r="P147" s="55"/>
      <c r="Q147" s="132"/>
      <c r="R147" s="141" t="s">
        <v>37</v>
      </c>
      <c r="S147" s="141" t="s">
        <v>38</v>
      </c>
      <c r="T147" s="131"/>
      <c r="U147" s="137"/>
      <c r="V147" s="8"/>
      <c r="W147" s="8"/>
      <c r="X147" s="8"/>
      <c r="Y147" s="8"/>
      <c r="Z147" s="8"/>
      <c r="AA147" s="8"/>
      <c r="AB147" s="133"/>
    </row>
    <row r="148" spans="2:28" ht="15.75" customHeight="1">
      <c r="B148" s="134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132"/>
      <c r="R148" s="140" t="s">
        <v>39</v>
      </c>
      <c r="S148" s="140" t="s">
        <v>40</v>
      </c>
      <c r="T148" s="131"/>
      <c r="U148" s="137"/>
      <c r="V148" s="8"/>
      <c r="W148" s="8"/>
      <c r="X148" s="8"/>
      <c r="Y148" s="8"/>
      <c r="Z148" s="8"/>
      <c r="AA148" s="8"/>
      <c r="AB148" s="133"/>
    </row>
    <row r="149" spans="2:28" ht="15.75" customHeight="1">
      <c r="B149" s="134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132"/>
      <c r="R149" s="151"/>
      <c r="S149" s="140" t="s">
        <v>58</v>
      </c>
      <c r="U149" s="137"/>
      <c r="V149" s="8"/>
      <c r="W149" s="8"/>
      <c r="X149" s="8"/>
      <c r="Y149" s="8"/>
      <c r="Z149" s="8"/>
      <c r="AA149" s="8"/>
      <c r="AB149" s="133"/>
    </row>
    <row r="150" spans="2:28" ht="15.75" customHeight="1" thickBot="1">
      <c r="B150" s="152"/>
      <c r="C150" s="153"/>
      <c r="D150" s="153"/>
      <c r="E150" s="153"/>
      <c r="F150" s="154"/>
      <c r="G150" s="154"/>
      <c r="H150" s="154"/>
      <c r="I150" s="154"/>
      <c r="J150" s="154"/>
      <c r="K150" s="154"/>
      <c r="L150" s="153"/>
      <c r="M150" s="153"/>
      <c r="N150" s="153"/>
      <c r="O150" s="153"/>
      <c r="P150" s="153"/>
      <c r="Q150" s="225" t="s">
        <v>50</v>
      </c>
      <c r="R150" s="226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8"/>
    </row>
    <row r="151" spans="2:28" ht="15.75" customHeight="1">
      <c r="B151" s="305"/>
      <c r="C151" s="306"/>
      <c r="D151" s="307"/>
      <c r="E151" s="330" t="s">
        <v>74</v>
      </c>
      <c r="F151" s="331"/>
      <c r="G151" s="331"/>
      <c r="H151" s="331"/>
      <c r="I151" s="331"/>
      <c r="J151" s="331"/>
      <c r="K151" s="331"/>
      <c r="L151" s="331"/>
      <c r="M151" s="331"/>
      <c r="N151" s="331"/>
      <c r="O151" s="331"/>
      <c r="P151" s="331"/>
      <c r="Q151" s="332"/>
      <c r="R151" s="308" t="s">
        <v>0</v>
      </c>
      <c r="S151" s="193"/>
      <c r="T151" s="193"/>
      <c r="U151" s="193"/>
      <c r="V151" s="193"/>
      <c r="W151" s="193"/>
      <c r="X151" s="193"/>
      <c r="Y151" s="193"/>
      <c r="Z151" s="193"/>
      <c r="AA151" s="193"/>
      <c r="AB151" s="309"/>
    </row>
    <row r="152" spans="2:28" ht="15.75" customHeight="1">
      <c r="B152" s="310" t="s">
        <v>90</v>
      </c>
      <c r="C152" s="303"/>
      <c r="D152" s="304"/>
      <c r="E152" s="333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5"/>
      <c r="R152" s="49"/>
      <c r="S152" s="51"/>
      <c r="T152" s="51"/>
      <c r="U152" s="51"/>
      <c r="V152" s="51"/>
      <c r="W152" s="51"/>
      <c r="X152" s="51"/>
      <c r="Y152" s="51"/>
      <c r="Z152" s="51"/>
      <c r="AA152" s="51"/>
      <c r="AB152" s="52"/>
    </row>
    <row r="153" spans="2:28" ht="15.75" customHeight="1">
      <c r="B153" s="310" t="s">
        <v>71</v>
      </c>
      <c r="C153" s="303"/>
      <c r="D153" s="304"/>
      <c r="E153" s="53" t="s">
        <v>62</v>
      </c>
      <c r="F153" s="51"/>
      <c r="G153" s="51"/>
      <c r="H153" s="51"/>
      <c r="I153" s="54" t="s">
        <v>186</v>
      </c>
      <c r="J153" s="54"/>
      <c r="K153" s="55"/>
      <c r="L153" s="51"/>
      <c r="M153" s="54"/>
      <c r="N153" s="54"/>
      <c r="O153" s="54"/>
      <c r="P153" s="54"/>
      <c r="Q153" s="54"/>
      <c r="R153" s="164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6"/>
    </row>
    <row r="154" spans="2:28" ht="15.75" customHeight="1">
      <c r="B154" s="302"/>
      <c r="C154" s="303"/>
      <c r="D154" s="304"/>
      <c r="E154" s="53" t="s">
        <v>61</v>
      </c>
      <c r="F154" s="51"/>
      <c r="G154" s="51"/>
      <c r="H154" s="53"/>
      <c r="I154" s="54" t="s">
        <v>187</v>
      </c>
      <c r="J154" s="54"/>
      <c r="K154" s="55"/>
      <c r="L154" s="54"/>
      <c r="M154" s="54"/>
      <c r="N154" s="57"/>
      <c r="O154" s="51"/>
      <c r="P154" s="54"/>
      <c r="Q154" s="54"/>
      <c r="R154" s="164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6"/>
    </row>
    <row r="155" spans="2:28" ht="15.75" customHeight="1">
      <c r="B155" s="302"/>
      <c r="C155" s="303"/>
      <c r="D155" s="304"/>
      <c r="E155" s="53" t="s">
        <v>1</v>
      </c>
      <c r="F155" s="53"/>
      <c r="G155" s="53"/>
      <c r="H155" s="53"/>
      <c r="I155" s="58" t="s">
        <v>70</v>
      </c>
      <c r="J155" s="58"/>
      <c r="K155" s="55"/>
      <c r="L155" s="54"/>
      <c r="M155" s="54"/>
      <c r="N155" s="54"/>
      <c r="O155" s="51"/>
      <c r="P155" s="54"/>
      <c r="Q155" s="54"/>
      <c r="R155" s="56"/>
      <c r="S155" s="50"/>
      <c r="T155" s="50"/>
      <c r="U155" s="50"/>
      <c r="V155" s="50"/>
      <c r="W155" s="50"/>
      <c r="X155" s="50"/>
      <c r="Y155" s="50"/>
      <c r="Z155" s="50"/>
      <c r="AA155" s="50"/>
      <c r="AB155" s="59"/>
    </row>
    <row r="156" spans="2:28" ht="15.75" customHeight="1">
      <c r="B156" s="302" t="s">
        <v>60</v>
      </c>
      <c r="C156" s="303"/>
      <c r="D156" s="304"/>
      <c r="E156" s="60" t="s">
        <v>3</v>
      </c>
      <c r="F156" s="53"/>
      <c r="G156" s="53"/>
      <c r="H156" s="53"/>
      <c r="I156" s="58"/>
      <c r="J156" s="58"/>
      <c r="K156" s="55"/>
      <c r="L156" s="54"/>
      <c r="M156" s="54"/>
      <c r="N156" s="54"/>
      <c r="O156" s="54"/>
      <c r="P156" s="54"/>
      <c r="Q156" s="54"/>
      <c r="R156" s="299" t="s">
        <v>2</v>
      </c>
      <c r="S156" s="300"/>
      <c r="T156" s="300"/>
      <c r="U156" s="300"/>
      <c r="V156" s="300"/>
      <c r="W156" s="300"/>
      <c r="X156" s="300"/>
      <c r="Y156" s="300"/>
      <c r="Z156" s="300"/>
      <c r="AA156" s="300"/>
      <c r="AB156" s="301"/>
    </row>
    <row r="157" spans="2:28" ht="15.75" customHeight="1">
      <c r="B157" s="299" t="s">
        <v>55</v>
      </c>
      <c r="C157" s="300"/>
      <c r="D157" s="317"/>
      <c r="E157" s="60"/>
      <c r="F157" s="53"/>
      <c r="G157" s="53"/>
      <c r="H157" s="53"/>
      <c r="I157" s="58" t="s">
        <v>76</v>
      </c>
      <c r="J157" s="58"/>
      <c r="K157" s="55"/>
      <c r="L157" s="54"/>
      <c r="M157" s="54"/>
      <c r="N157" s="54"/>
      <c r="O157" s="54"/>
      <c r="P157" s="54"/>
      <c r="Q157" s="54"/>
      <c r="R157" s="299" t="s">
        <v>4</v>
      </c>
      <c r="S157" s="300"/>
      <c r="T157" s="300"/>
      <c r="U157" s="300"/>
      <c r="V157" s="300"/>
      <c r="W157" s="300"/>
      <c r="X157" s="300"/>
      <c r="Y157" s="300"/>
      <c r="Z157" s="300"/>
      <c r="AA157" s="300"/>
      <c r="AB157" s="301"/>
    </row>
    <row r="158" spans="2:28" ht="15.75" customHeight="1">
      <c r="B158" s="302" t="s">
        <v>56</v>
      </c>
      <c r="C158" s="303"/>
      <c r="D158" s="304"/>
      <c r="E158" s="60"/>
      <c r="F158" s="53"/>
      <c r="G158" s="53"/>
      <c r="H158" s="53"/>
      <c r="I158" s="53"/>
      <c r="K158" s="55"/>
      <c r="L158" s="54"/>
      <c r="M158" s="54"/>
      <c r="N158" s="54"/>
      <c r="O158" s="54"/>
      <c r="P158" s="54"/>
      <c r="Q158" s="54"/>
      <c r="R158" s="56"/>
      <c r="S158" s="50"/>
      <c r="T158" s="50"/>
      <c r="U158" s="50"/>
      <c r="V158" s="50"/>
      <c r="W158" s="50"/>
      <c r="X158" s="50"/>
      <c r="Y158" s="50"/>
      <c r="Z158" s="50"/>
      <c r="AA158" s="50"/>
      <c r="AB158" s="59"/>
    </row>
    <row r="159" spans="2:28" ht="15.75" customHeight="1" thickBot="1">
      <c r="B159" s="318"/>
      <c r="C159" s="319"/>
      <c r="D159" s="320"/>
      <c r="E159" s="61"/>
      <c r="F159" s="62"/>
      <c r="G159" s="62"/>
      <c r="H159" s="62"/>
      <c r="I159" s="62"/>
      <c r="J159" s="62"/>
      <c r="K159" s="62"/>
      <c r="L159" s="63"/>
      <c r="M159" s="63"/>
      <c r="N159" s="63"/>
      <c r="O159" s="63"/>
      <c r="P159" s="63"/>
      <c r="Q159" s="63"/>
      <c r="R159" s="64" t="s">
        <v>63</v>
      </c>
      <c r="S159" s="65"/>
      <c r="T159" s="65"/>
      <c r="U159" s="65"/>
      <c r="V159" s="65"/>
      <c r="W159" s="65"/>
      <c r="X159" s="65"/>
      <c r="Y159" s="65"/>
      <c r="Z159" s="65"/>
      <c r="AA159" s="65"/>
      <c r="AB159" s="66"/>
    </row>
    <row r="160" spans="2:28" ht="15.75" customHeight="1" thickBot="1"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</row>
    <row r="161" spans="2:28" ht="15.75" customHeight="1">
      <c r="B161" s="321" t="s">
        <v>5</v>
      </c>
      <c r="C161" s="292" t="s">
        <v>6</v>
      </c>
      <c r="D161" s="293"/>
      <c r="E161" s="311" t="s">
        <v>7</v>
      </c>
      <c r="F161" s="312"/>
      <c r="G161" s="313"/>
      <c r="H161" s="253" t="s">
        <v>8</v>
      </c>
      <c r="I161" s="242"/>
      <c r="J161" s="242"/>
      <c r="K161" s="242"/>
      <c r="L161" s="242"/>
      <c r="M161" s="253" t="s">
        <v>9</v>
      </c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312"/>
      <c r="Z161" s="312"/>
      <c r="AA161" s="312"/>
      <c r="AB161" s="312"/>
    </row>
    <row r="162" spans="2:28" ht="15.75" customHeight="1">
      <c r="B162" s="322"/>
      <c r="C162" s="294"/>
      <c r="D162" s="295"/>
      <c r="E162" s="314"/>
      <c r="F162" s="315"/>
      <c r="G162" s="316"/>
      <c r="H162" s="276" t="s">
        <v>10</v>
      </c>
      <c r="I162" s="260" t="s">
        <v>11</v>
      </c>
      <c r="J162" s="260"/>
      <c r="K162" s="260"/>
      <c r="L162" s="279"/>
      <c r="M162" s="250" t="s">
        <v>171</v>
      </c>
      <c r="N162" s="251"/>
      <c r="O162" s="251"/>
      <c r="P162" s="252"/>
      <c r="Q162" s="250" t="s">
        <v>172</v>
      </c>
      <c r="R162" s="251"/>
      <c r="S162" s="251"/>
      <c r="T162" s="252"/>
      <c r="U162" s="250" t="s">
        <v>173</v>
      </c>
      <c r="V162" s="251"/>
      <c r="W162" s="251"/>
      <c r="X162" s="252"/>
      <c r="Y162" s="290" t="s">
        <v>174</v>
      </c>
      <c r="Z162" s="291"/>
      <c r="AA162" s="291"/>
      <c r="AB162" s="298"/>
    </row>
    <row r="163" spans="2:28" ht="15.75" customHeight="1">
      <c r="B163" s="322"/>
      <c r="C163" s="294"/>
      <c r="D163" s="295"/>
      <c r="E163" s="268" t="s">
        <v>12</v>
      </c>
      <c r="F163" s="270" t="s">
        <v>13</v>
      </c>
      <c r="G163" s="258" t="s">
        <v>59</v>
      </c>
      <c r="H163" s="277"/>
      <c r="I163" s="260" t="s">
        <v>14</v>
      </c>
      <c r="J163" s="260" t="s">
        <v>15</v>
      </c>
      <c r="K163" s="260" t="s">
        <v>16</v>
      </c>
      <c r="L163" s="279" t="s">
        <v>52</v>
      </c>
      <c r="M163" s="290" t="s">
        <v>73</v>
      </c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</row>
    <row r="164" spans="2:28" ht="15.75" customHeight="1">
      <c r="B164" s="322"/>
      <c r="C164" s="294"/>
      <c r="D164" s="295"/>
      <c r="E164" s="268"/>
      <c r="F164" s="271"/>
      <c r="G164" s="275"/>
      <c r="H164" s="277"/>
      <c r="I164" s="260"/>
      <c r="J164" s="260"/>
      <c r="K164" s="260"/>
      <c r="L164" s="279"/>
      <c r="M164" s="254" t="s">
        <v>14</v>
      </c>
      <c r="N164" s="248" t="s">
        <v>15</v>
      </c>
      <c r="O164" s="256" t="s">
        <v>17</v>
      </c>
      <c r="P164" s="258" t="s">
        <v>57</v>
      </c>
      <c r="Q164" s="254" t="s">
        <v>14</v>
      </c>
      <c r="R164" s="248" t="s">
        <v>15</v>
      </c>
      <c r="S164" s="256" t="s">
        <v>17</v>
      </c>
      <c r="T164" s="258" t="s">
        <v>57</v>
      </c>
      <c r="U164" s="254" t="s">
        <v>14</v>
      </c>
      <c r="V164" s="248" t="s">
        <v>15</v>
      </c>
      <c r="W164" s="256" t="s">
        <v>17</v>
      </c>
      <c r="X164" s="258" t="s">
        <v>57</v>
      </c>
      <c r="Y164" s="254" t="s">
        <v>14</v>
      </c>
      <c r="Z164" s="248" t="s">
        <v>15</v>
      </c>
      <c r="AA164" s="256" t="s">
        <v>17</v>
      </c>
      <c r="AB164" s="258" t="s">
        <v>57</v>
      </c>
    </row>
    <row r="165" spans="2:28" ht="15.75" customHeight="1" thickBot="1">
      <c r="B165" s="323"/>
      <c r="C165" s="296"/>
      <c r="D165" s="297"/>
      <c r="E165" s="269"/>
      <c r="F165" s="272"/>
      <c r="G165" s="259"/>
      <c r="H165" s="278"/>
      <c r="I165" s="261"/>
      <c r="J165" s="261"/>
      <c r="K165" s="261"/>
      <c r="L165" s="280"/>
      <c r="M165" s="255"/>
      <c r="N165" s="249"/>
      <c r="O165" s="257"/>
      <c r="P165" s="259"/>
      <c r="Q165" s="255"/>
      <c r="R165" s="249"/>
      <c r="S165" s="257"/>
      <c r="T165" s="259"/>
      <c r="U165" s="255"/>
      <c r="V165" s="249"/>
      <c r="W165" s="257"/>
      <c r="X165" s="259"/>
      <c r="Y165" s="255"/>
      <c r="Z165" s="249"/>
      <c r="AA165" s="257"/>
      <c r="AB165" s="259"/>
    </row>
    <row r="166" spans="2:28" ht="15.75" customHeight="1" thickBot="1">
      <c r="B166" s="67" t="s">
        <v>179</v>
      </c>
      <c r="C166" s="287" t="s">
        <v>53</v>
      </c>
      <c r="D166" s="287"/>
      <c r="E166" s="288"/>
      <c r="F166" s="288"/>
      <c r="G166" s="68"/>
      <c r="H166" s="69"/>
      <c r="I166" s="288"/>
      <c r="J166" s="288"/>
      <c r="K166" s="288"/>
      <c r="L166" s="288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289"/>
    </row>
    <row r="167" spans="2:28" ht="15.75" customHeight="1">
      <c r="B167" s="71" t="s">
        <v>19</v>
      </c>
      <c r="C167" s="72" t="s">
        <v>116</v>
      </c>
      <c r="D167" s="73"/>
      <c r="E167" s="74">
        <v>1</v>
      </c>
      <c r="F167" s="75">
        <v>1</v>
      </c>
      <c r="G167" s="76">
        <v>4</v>
      </c>
      <c r="H167" s="77">
        <v>45</v>
      </c>
      <c r="I167" s="78">
        <v>15</v>
      </c>
      <c r="J167" s="78"/>
      <c r="K167" s="78"/>
      <c r="L167" s="79">
        <v>30</v>
      </c>
      <c r="M167" s="155"/>
      <c r="N167" s="78"/>
      <c r="O167" s="78"/>
      <c r="P167" s="79"/>
      <c r="Q167" s="80">
        <v>1</v>
      </c>
      <c r="R167" s="83"/>
      <c r="S167" s="83"/>
      <c r="T167" s="84">
        <v>2</v>
      </c>
      <c r="U167" s="82"/>
      <c r="V167" s="83"/>
      <c r="W167" s="83"/>
      <c r="X167" s="84"/>
      <c r="Y167" s="85"/>
      <c r="Z167" s="78"/>
      <c r="AA167" s="78"/>
      <c r="AB167" s="84"/>
    </row>
    <row r="168" spans="2:31" ht="15.75" customHeight="1">
      <c r="B168" s="86" t="s">
        <v>20</v>
      </c>
      <c r="C168" s="72" t="s">
        <v>101</v>
      </c>
      <c r="D168" s="160"/>
      <c r="E168" s="74"/>
      <c r="F168" s="75">
        <v>2</v>
      </c>
      <c r="G168" s="89">
        <v>2</v>
      </c>
      <c r="H168" s="77">
        <v>30</v>
      </c>
      <c r="I168" s="78">
        <v>15</v>
      </c>
      <c r="J168" s="78"/>
      <c r="K168" s="78">
        <v>15</v>
      </c>
      <c r="L168" s="81"/>
      <c r="M168" s="157"/>
      <c r="N168" s="78"/>
      <c r="O168" s="78"/>
      <c r="P168" s="81"/>
      <c r="Q168" s="157"/>
      <c r="R168" s="78"/>
      <c r="S168" s="78"/>
      <c r="T168" s="79"/>
      <c r="U168" s="157">
        <v>1</v>
      </c>
      <c r="V168" s="78"/>
      <c r="W168" s="78">
        <v>1</v>
      </c>
      <c r="X168" s="79"/>
      <c r="Y168" s="85"/>
      <c r="Z168" s="78"/>
      <c r="AA168" s="78"/>
      <c r="AB168" s="79"/>
      <c r="AE168" s="167"/>
    </row>
    <row r="169" spans="2:28" ht="15.75" customHeight="1">
      <c r="B169" s="71" t="s">
        <v>21</v>
      </c>
      <c r="C169" s="72" t="s">
        <v>117</v>
      </c>
      <c r="D169" s="160"/>
      <c r="E169" s="74">
        <v>1</v>
      </c>
      <c r="F169" s="75">
        <v>1</v>
      </c>
      <c r="G169" s="89">
        <v>2</v>
      </c>
      <c r="H169" s="77">
        <v>60</v>
      </c>
      <c r="I169" s="78">
        <v>30</v>
      </c>
      <c r="J169" s="78"/>
      <c r="K169" s="78"/>
      <c r="L169" s="81">
        <v>30</v>
      </c>
      <c r="M169" s="157"/>
      <c r="N169" s="78"/>
      <c r="O169" s="78"/>
      <c r="P169" s="81"/>
      <c r="Q169" s="157"/>
      <c r="R169" s="78"/>
      <c r="S169" s="78"/>
      <c r="T169" s="79"/>
      <c r="U169" s="156">
        <v>2</v>
      </c>
      <c r="V169" s="78"/>
      <c r="W169" s="78"/>
      <c r="X169" s="79">
        <v>2</v>
      </c>
      <c r="Y169" s="85"/>
      <c r="Z169" s="78"/>
      <c r="AA169" s="78"/>
      <c r="AB169" s="79"/>
    </row>
    <row r="170" spans="2:28" ht="15.75" customHeight="1">
      <c r="B170" s="86" t="s">
        <v>22</v>
      </c>
      <c r="C170" s="72" t="s">
        <v>102</v>
      </c>
      <c r="D170" s="160"/>
      <c r="E170" s="74"/>
      <c r="F170" s="75">
        <v>2</v>
      </c>
      <c r="G170" s="89">
        <v>2</v>
      </c>
      <c r="H170" s="77">
        <v>45</v>
      </c>
      <c r="I170" s="78">
        <v>15</v>
      </c>
      <c r="J170" s="78"/>
      <c r="K170" s="78"/>
      <c r="L170" s="81">
        <v>30</v>
      </c>
      <c r="M170" s="157"/>
      <c r="N170" s="78"/>
      <c r="O170" s="78"/>
      <c r="P170" s="81"/>
      <c r="Q170" s="157"/>
      <c r="R170" s="78"/>
      <c r="S170" s="78"/>
      <c r="T170" s="79"/>
      <c r="U170" s="157">
        <v>1</v>
      </c>
      <c r="V170" s="78"/>
      <c r="W170" s="78"/>
      <c r="X170" s="79">
        <v>2</v>
      </c>
      <c r="Y170" s="85"/>
      <c r="Z170" s="78"/>
      <c r="AA170" s="78"/>
      <c r="AB170" s="79"/>
    </row>
    <row r="171" spans="2:28" ht="15.75" customHeight="1">
      <c r="B171" s="71" t="s">
        <v>23</v>
      </c>
      <c r="C171" s="72" t="s">
        <v>118</v>
      </c>
      <c r="D171" s="160"/>
      <c r="E171" s="74">
        <v>1</v>
      </c>
      <c r="F171" s="75">
        <v>1</v>
      </c>
      <c r="G171" s="89">
        <v>5</v>
      </c>
      <c r="H171" s="77">
        <v>45</v>
      </c>
      <c r="I171" s="78">
        <v>30</v>
      </c>
      <c r="J171" s="78"/>
      <c r="K171" s="78">
        <v>30</v>
      </c>
      <c r="L171" s="79"/>
      <c r="M171" s="155"/>
      <c r="N171" s="78"/>
      <c r="O171" s="78"/>
      <c r="P171" s="79"/>
      <c r="Q171" s="80">
        <v>1</v>
      </c>
      <c r="R171" s="78"/>
      <c r="S171" s="78">
        <v>2</v>
      </c>
      <c r="T171" s="79"/>
      <c r="U171" s="157"/>
      <c r="V171" s="78"/>
      <c r="W171" s="78"/>
      <c r="X171" s="79"/>
      <c r="Y171" s="85"/>
      <c r="Z171" s="78"/>
      <c r="AA171" s="78"/>
      <c r="AB171" s="79"/>
    </row>
    <row r="172" spans="2:28" ht="15.75" customHeight="1">
      <c r="B172" s="86" t="s">
        <v>43</v>
      </c>
      <c r="C172" s="72" t="s">
        <v>103</v>
      </c>
      <c r="D172" s="160"/>
      <c r="E172" s="74"/>
      <c r="F172" s="75">
        <v>2</v>
      </c>
      <c r="G172" s="89">
        <v>3</v>
      </c>
      <c r="H172" s="77">
        <v>45</v>
      </c>
      <c r="I172" s="78">
        <v>15</v>
      </c>
      <c r="J172" s="78"/>
      <c r="K172" s="78"/>
      <c r="L172" s="81">
        <v>30</v>
      </c>
      <c r="M172" s="157"/>
      <c r="N172" s="78"/>
      <c r="O172" s="78"/>
      <c r="P172" s="81"/>
      <c r="Q172" s="157">
        <v>1</v>
      </c>
      <c r="R172" s="78"/>
      <c r="S172" s="78"/>
      <c r="T172" s="79">
        <v>2</v>
      </c>
      <c r="U172" s="157"/>
      <c r="V172" s="78"/>
      <c r="W172" s="78"/>
      <c r="X172" s="79"/>
      <c r="Y172" s="85"/>
      <c r="Z172" s="78"/>
      <c r="AA172" s="78"/>
      <c r="AB172" s="79"/>
    </row>
    <row r="173" spans="2:28" ht="15.75" customHeight="1">
      <c r="B173" s="71" t="s">
        <v>86</v>
      </c>
      <c r="C173" s="72" t="s">
        <v>104</v>
      </c>
      <c r="D173" s="160"/>
      <c r="E173" s="74"/>
      <c r="F173" s="75">
        <v>1</v>
      </c>
      <c r="G173" s="89">
        <v>2</v>
      </c>
      <c r="H173" s="77">
        <v>15</v>
      </c>
      <c r="I173" s="78">
        <v>15</v>
      </c>
      <c r="J173" s="78"/>
      <c r="K173" s="78"/>
      <c r="L173" s="81"/>
      <c r="M173" s="157"/>
      <c r="N173" s="78"/>
      <c r="O173" s="78"/>
      <c r="P173" s="81"/>
      <c r="Q173" s="157">
        <v>1</v>
      </c>
      <c r="R173" s="78"/>
      <c r="S173" s="78"/>
      <c r="T173" s="79"/>
      <c r="U173" s="157"/>
      <c r="V173" s="78"/>
      <c r="W173" s="78"/>
      <c r="X173" s="79"/>
      <c r="Y173" s="85"/>
      <c r="Z173" s="78"/>
      <c r="AA173" s="78"/>
      <c r="AB173" s="79"/>
    </row>
    <row r="174" spans="2:28" ht="15.75" customHeight="1">
      <c r="B174" s="71" t="s">
        <v>44</v>
      </c>
      <c r="C174" s="72" t="s">
        <v>105</v>
      </c>
      <c r="D174" s="160"/>
      <c r="E174" s="74"/>
      <c r="F174" s="75">
        <v>2</v>
      </c>
      <c r="G174" s="89">
        <v>2</v>
      </c>
      <c r="H174" s="77">
        <v>30</v>
      </c>
      <c r="I174" s="78">
        <v>15</v>
      </c>
      <c r="J174" s="78"/>
      <c r="K174" s="78"/>
      <c r="L174" s="81">
        <v>30</v>
      </c>
      <c r="M174" s="157"/>
      <c r="N174" s="78"/>
      <c r="O174" s="78"/>
      <c r="P174" s="81"/>
      <c r="Q174" s="157">
        <v>1</v>
      </c>
      <c r="R174" s="78"/>
      <c r="S174" s="78"/>
      <c r="T174" s="79">
        <v>1</v>
      </c>
      <c r="U174" s="157"/>
      <c r="V174" s="78"/>
      <c r="W174" s="78"/>
      <c r="X174" s="79"/>
      <c r="Y174" s="85"/>
      <c r="Z174" s="78"/>
      <c r="AA174" s="78"/>
      <c r="AB174" s="79"/>
    </row>
    <row r="175" spans="2:28" ht="15.75" customHeight="1">
      <c r="B175" s="86" t="s">
        <v>45</v>
      </c>
      <c r="C175" s="72" t="s">
        <v>106</v>
      </c>
      <c r="D175" s="160"/>
      <c r="E175" s="74">
        <v>1</v>
      </c>
      <c r="F175" s="75">
        <v>1</v>
      </c>
      <c r="G175" s="89">
        <v>2</v>
      </c>
      <c r="H175" s="77">
        <v>45</v>
      </c>
      <c r="I175" s="78">
        <v>15</v>
      </c>
      <c r="J175" s="78"/>
      <c r="K175" s="78"/>
      <c r="L175" s="81">
        <v>30</v>
      </c>
      <c r="M175" s="157"/>
      <c r="N175" s="78"/>
      <c r="O175" s="78"/>
      <c r="P175" s="81"/>
      <c r="Q175" s="157"/>
      <c r="R175" s="78"/>
      <c r="S175" s="78"/>
      <c r="T175" s="79"/>
      <c r="U175" s="156">
        <v>1</v>
      </c>
      <c r="V175" s="78"/>
      <c r="W175" s="78"/>
      <c r="X175" s="79">
        <v>2</v>
      </c>
      <c r="Y175" s="85"/>
      <c r="Z175" s="78"/>
      <c r="AA175" s="78"/>
      <c r="AB175" s="79"/>
    </row>
    <row r="176" spans="2:28" ht="15.75" customHeight="1">
      <c r="B176" s="71" t="s">
        <v>46</v>
      </c>
      <c r="C176" s="72" t="s">
        <v>119</v>
      </c>
      <c r="D176" s="160"/>
      <c r="E176" s="74"/>
      <c r="F176" s="75">
        <v>2</v>
      </c>
      <c r="G176" s="89">
        <v>3</v>
      </c>
      <c r="H176" s="77">
        <v>45</v>
      </c>
      <c r="I176" s="78">
        <v>15</v>
      </c>
      <c r="J176" s="78"/>
      <c r="K176" s="78"/>
      <c r="L176" s="81">
        <v>30</v>
      </c>
      <c r="M176" s="157"/>
      <c r="N176" s="78"/>
      <c r="O176" s="78"/>
      <c r="P176" s="81"/>
      <c r="Q176" s="157">
        <v>1</v>
      </c>
      <c r="R176" s="78"/>
      <c r="S176" s="78"/>
      <c r="T176" s="79">
        <v>2</v>
      </c>
      <c r="U176" s="157"/>
      <c r="V176" s="78"/>
      <c r="W176" s="78"/>
      <c r="X176" s="79"/>
      <c r="Y176" s="85"/>
      <c r="Z176" s="78"/>
      <c r="AA176" s="78"/>
      <c r="AB176" s="79"/>
    </row>
    <row r="177" spans="2:28" ht="15.75" customHeight="1">
      <c r="B177" s="86" t="s">
        <v>64</v>
      </c>
      <c r="C177" s="72" t="s">
        <v>89</v>
      </c>
      <c r="D177" s="160"/>
      <c r="E177" s="74"/>
      <c r="F177" s="75">
        <v>1</v>
      </c>
      <c r="G177" s="89">
        <v>6</v>
      </c>
      <c r="H177" s="77">
        <v>30</v>
      </c>
      <c r="I177" s="78"/>
      <c r="J177" s="78"/>
      <c r="K177" s="78"/>
      <c r="L177" s="81">
        <v>30</v>
      </c>
      <c r="M177" s="157"/>
      <c r="N177" s="78"/>
      <c r="O177" s="78"/>
      <c r="P177" s="81"/>
      <c r="Q177" s="157"/>
      <c r="R177" s="78"/>
      <c r="S177" s="78"/>
      <c r="T177" s="79">
        <v>2</v>
      </c>
      <c r="U177" s="157"/>
      <c r="V177" s="78"/>
      <c r="W177" s="78"/>
      <c r="X177" s="79"/>
      <c r="Y177" s="85"/>
      <c r="Z177" s="78"/>
      <c r="AA177" s="78"/>
      <c r="AB177" s="79"/>
    </row>
    <row r="178" spans="2:28" ht="15.75" customHeight="1">
      <c r="B178" s="71" t="s">
        <v>65</v>
      </c>
      <c r="C178" s="87" t="s">
        <v>68</v>
      </c>
      <c r="D178" s="88"/>
      <c r="E178" s="74"/>
      <c r="F178" s="75">
        <v>1</v>
      </c>
      <c r="G178" s="89">
        <v>20</v>
      </c>
      <c r="H178" s="77">
        <v>30</v>
      </c>
      <c r="I178" s="78"/>
      <c r="J178" s="78"/>
      <c r="K178" s="78"/>
      <c r="L178" s="81"/>
      <c r="M178" s="157"/>
      <c r="N178" s="78"/>
      <c r="O178" s="78"/>
      <c r="P178" s="81"/>
      <c r="Q178" s="157"/>
      <c r="R178" s="78"/>
      <c r="S178" s="78"/>
      <c r="T178" s="79"/>
      <c r="U178" s="157"/>
      <c r="V178" s="78"/>
      <c r="W178" s="78"/>
      <c r="X178" s="79">
        <v>2</v>
      </c>
      <c r="Y178" s="85"/>
      <c r="Z178" s="78"/>
      <c r="AA178" s="78"/>
      <c r="AB178" s="79"/>
    </row>
    <row r="179" spans="2:28" ht="15.75" customHeight="1">
      <c r="B179" s="71"/>
      <c r="C179" s="87"/>
      <c r="D179" s="96"/>
      <c r="E179" s="97"/>
      <c r="F179" s="98"/>
      <c r="G179" s="99"/>
      <c r="H179" s="90"/>
      <c r="I179" s="91"/>
      <c r="J179" s="91"/>
      <c r="K179" s="91"/>
      <c r="L179" s="92"/>
      <c r="M179" s="93"/>
      <c r="N179" s="91"/>
      <c r="O179" s="91"/>
      <c r="P179" s="92"/>
      <c r="Q179" s="93"/>
      <c r="R179" s="91"/>
      <c r="S179" s="91"/>
      <c r="T179" s="94"/>
      <c r="U179" s="93"/>
      <c r="V179" s="91"/>
      <c r="W179" s="91"/>
      <c r="X179" s="94"/>
      <c r="Y179" s="95"/>
      <c r="Z179" s="91"/>
      <c r="AA179" s="91"/>
      <c r="AB179" s="94"/>
    </row>
    <row r="180" spans="2:28" ht="15.75" customHeight="1" thickBot="1">
      <c r="B180" s="71"/>
      <c r="C180" s="100"/>
      <c r="D180" s="101"/>
      <c r="E180" s="102"/>
      <c r="F180" s="103"/>
      <c r="G180" s="104"/>
      <c r="H180" s="105"/>
      <c r="I180" s="106"/>
      <c r="J180" s="106"/>
      <c r="K180" s="106"/>
      <c r="L180" s="107"/>
      <c r="M180" s="108"/>
      <c r="N180" s="106"/>
      <c r="O180" s="106"/>
      <c r="P180" s="107"/>
      <c r="Q180" s="108"/>
      <c r="R180" s="106"/>
      <c r="S180" s="106"/>
      <c r="T180" s="109"/>
      <c r="U180" s="108"/>
      <c r="V180" s="106"/>
      <c r="W180" s="106"/>
      <c r="X180" s="109"/>
      <c r="Y180" s="110"/>
      <c r="Z180" s="106"/>
      <c r="AA180" s="106"/>
      <c r="AB180" s="109"/>
    </row>
    <row r="181" spans="2:28" ht="15.75" customHeight="1" thickTop="1">
      <c r="B181" s="111"/>
      <c r="C181" s="324" t="s">
        <v>24</v>
      </c>
      <c r="D181" s="325"/>
      <c r="E181" s="273">
        <f aca="true" t="shared" si="8" ref="E181:AB181">SUM(E167:E180)</f>
        <v>4</v>
      </c>
      <c r="F181" s="262">
        <f t="shared" si="8"/>
        <v>17</v>
      </c>
      <c r="G181" s="264">
        <v>55</v>
      </c>
      <c r="H181" s="266">
        <f t="shared" si="8"/>
        <v>465</v>
      </c>
      <c r="I181" s="262">
        <f t="shared" si="8"/>
        <v>180</v>
      </c>
      <c r="J181" s="262">
        <f t="shared" si="8"/>
        <v>0</v>
      </c>
      <c r="K181" s="262">
        <f t="shared" si="8"/>
        <v>45</v>
      </c>
      <c r="L181" s="264">
        <f t="shared" si="8"/>
        <v>240</v>
      </c>
      <c r="M181" s="112">
        <f t="shared" si="8"/>
        <v>0</v>
      </c>
      <c r="N181" s="113">
        <f t="shared" si="8"/>
        <v>0</v>
      </c>
      <c r="O181" s="113">
        <f t="shared" si="8"/>
        <v>0</v>
      </c>
      <c r="P181" s="114">
        <f t="shared" si="8"/>
        <v>0</v>
      </c>
      <c r="Q181" s="112">
        <f t="shared" si="8"/>
        <v>6</v>
      </c>
      <c r="R181" s="113">
        <f t="shared" si="8"/>
        <v>0</v>
      </c>
      <c r="S181" s="113">
        <f t="shared" si="8"/>
        <v>2</v>
      </c>
      <c r="T181" s="115">
        <f t="shared" si="8"/>
        <v>9</v>
      </c>
      <c r="U181" s="112">
        <f t="shared" si="8"/>
        <v>5</v>
      </c>
      <c r="V181" s="113">
        <f t="shared" si="8"/>
        <v>0</v>
      </c>
      <c r="W181" s="113">
        <f t="shared" si="8"/>
        <v>1</v>
      </c>
      <c r="X181" s="115">
        <f t="shared" si="8"/>
        <v>8</v>
      </c>
      <c r="Y181" s="116">
        <f t="shared" si="8"/>
        <v>0</v>
      </c>
      <c r="Z181" s="113">
        <f t="shared" si="8"/>
        <v>0</v>
      </c>
      <c r="AA181" s="113">
        <f t="shared" si="8"/>
        <v>0</v>
      </c>
      <c r="AB181" s="115">
        <f t="shared" si="8"/>
        <v>0</v>
      </c>
    </row>
    <row r="182" spans="2:28" ht="15.75" customHeight="1" thickBot="1">
      <c r="B182" s="117"/>
      <c r="C182" s="326"/>
      <c r="D182" s="327"/>
      <c r="E182" s="274"/>
      <c r="F182" s="263"/>
      <c r="G182" s="265"/>
      <c r="H182" s="267"/>
      <c r="I182" s="263"/>
      <c r="J182" s="263"/>
      <c r="K182" s="263"/>
      <c r="L182" s="265"/>
      <c r="M182" s="118"/>
      <c r="N182" s="119">
        <f>SUM(M181:P181)</f>
        <v>0</v>
      </c>
      <c r="O182" s="119"/>
      <c r="P182" s="119"/>
      <c r="Q182" s="118"/>
      <c r="R182" s="119">
        <v>17</v>
      </c>
      <c r="S182" s="119"/>
      <c r="T182" s="120"/>
      <c r="U182" s="119"/>
      <c r="V182" s="119">
        <f>SUM(U181:X181)</f>
        <v>14</v>
      </c>
      <c r="W182" s="119"/>
      <c r="X182" s="120"/>
      <c r="Y182" s="118"/>
      <c r="Z182" s="119">
        <f>SUM(Y181:AB181)</f>
        <v>0</v>
      </c>
      <c r="AA182" s="119"/>
      <c r="AB182" s="120"/>
    </row>
    <row r="183" spans="2:28" ht="15.75" customHeight="1">
      <c r="B183" s="281" t="s">
        <v>91</v>
      </c>
      <c r="C183" s="282"/>
      <c r="D183" s="283"/>
      <c r="E183" s="284" t="s">
        <v>12</v>
      </c>
      <c r="F183" s="286" t="s">
        <v>13</v>
      </c>
      <c r="G183" s="258" t="s">
        <v>59</v>
      </c>
      <c r="H183" s="285" t="s">
        <v>10</v>
      </c>
      <c r="I183" s="260" t="s">
        <v>14</v>
      </c>
      <c r="J183" s="260" t="s">
        <v>15</v>
      </c>
      <c r="K183" s="260" t="s">
        <v>16</v>
      </c>
      <c r="L183" s="279" t="s">
        <v>52</v>
      </c>
      <c r="M183" s="250" t="s">
        <v>171</v>
      </c>
      <c r="N183" s="251"/>
      <c r="O183" s="251"/>
      <c r="P183" s="252"/>
      <c r="Q183" s="250" t="s">
        <v>172</v>
      </c>
      <c r="R183" s="251"/>
      <c r="S183" s="251"/>
      <c r="T183" s="252"/>
      <c r="U183" s="250" t="s">
        <v>173</v>
      </c>
      <c r="V183" s="251"/>
      <c r="W183" s="251"/>
      <c r="X183" s="252"/>
      <c r="Y183" s="253" t="s">
        <v>174</v>
      </c>
      <c r="Z183" s="242"/>
      <c r="AA183" s="242"/>
      <c r="AB183" s="243"/>
    </row>
    <row r="184" spans="2:28" ht="15.75" customHeight="1">
      <c r="B184" s="281"/>
      <c r="C184" s="282"/>
      <c r="D184" s="283"/>
      <c r="E184" s="268"/>
      <c r="F184" s="286"/>
      <c r="G184" s="275"/>
      <c r="H184" s="285"/>
      <c r="I184" s="260"/>
      <c r="J184" s="260"/>
      <c r="K184" s="260"/>
      <c r="L184" s="279"/>
      <c r="M184" s="254" t="s">
        <v>14</v>
      </c>
      <c r="N184" s="248" t="s">
        <v>15</v>
      </c>
      <c r="O184" s="256" t="s">
        <v>17</v>
      </c>
      <c r="P184" s="258" t="s">
        <v>57</v>
      </c>
      <c r="Q184" s="254" t="s">
        <v>14</v>
      </c>
      <c r="R184" s="248" t="s">
        <v>15</v>
      </c>
      <c r="S184" s="256" t="s">
        <v>17</v>
      </c>
      <c r="T184" s="258" t="s">
        <v>57</v>
      </c>
      <c r="U184" s="254" t="s">
        <v>14</v>
      </c>
      <c r="V184" s="248" t="s">
        <v>15</v>
      </c>
      <c r="W184" s="256" t="s">
        <v>17</v>
      </c>
      <c r="X184" s="258" t="s">
        <v>57</v>
      </c>
      <c r="Y184" s="254" t="s">
        <v>14</v>
      </c>
      <c r="Z184" s="248" t="s">
        <v>15</v>
      </c>
      <c r="AA184" s="256" t="s">
        <v>17</v>
      </c>
      <c r="AB184" s="258" t="s">
        <v>57</v>
      </c>
    </row>
    <row r="185" spans="2:28" ht="15.75" customHeight="1" thickBot="1">
      <c r="B185" s="281"/>
      <c r="C185" s="282"/>
      <c r="D185" s="283"/>
      <c r="E185" s="269"/>
      <c r="F185" s="257"/>
      <c r="G185" s="259"/>
      <c r="H185" s="255"/>
      <c r="I185" s="261"/>
      <c r="J185" s="261"/>
      <c r="K185" s="261"/>
      <c r="L185" s="280"/>
      <c r="M185" s="255"/>
      <c r="N185" s="249"/>
      <c r="O185" s="257"/>
      <c r="P185" s="259"/>
      <c r="Q185" s="255"/>
      <c r="R185" s="249"/>
      <c r="S185" s="257"/>
      <c r="T185" s="259"/>
      <c r="U185" s="255"/>
      <c r="V185" s="249"/>
      <c r="W185" s="257"/>
      <c r="X185" s="259"/>
      <c r="Y185" s="255"/>
      <c r="Z185" s="249"/>
      <c r="AA185" s="257"/>
      <c r="AB185" s="259"/>
    </row>
    <row r="186" spans="2:28" ht="15.75" customHeight="1">
      <c r="B186" s="281"/>
      <c r="C186" s="282"/>
      <c r="D186" s="283"/>
      <c r="E186" s="328">
        <f>SUM(E24,E75,E181)</f>
        <v>12</v>
      </c>
      <c r="F186" s="199">
        <f aca="true" t="shared" si="9" ref="F186:L186">SUM(F24,F75,F181)</f>
        <v>33</v>
      </c>
      <c r="G186" s="244">
        <f t="shared" si="9"/>
        <v>93</v>
      </c>
      <c r="H186" s="246">
        <f t="shared" si="9"/>
        <v>900</v>
      </c>
      <c r="I186" s="199">
        <f t="shared" si="9"/>
        <v>405</v>
      </c>
      <c r="J186" s="199">
        <f t="shared" si="9"/>
        <v>120</v>
      </c>
      <c r="K186" s="199">
        <f t="shared" si="9"/>
        <v>90</v>
      </c>
      <c r="L186" s="244">
        <f t="shared" si="9"/>
        <v>285</v>
      </c>
      <c r="M186" s="121">
        <f aca="true" t="shared" si="10" ref="M186:AB186">M181+M80</f>
        <v>10</v>
      </c>
      <c r="N186" s="122">
        <f t="shared" si="10"/>
        <v>7</v>
      </c>
      <c r="O186" s="122">
        <f t="shared" si="10"/>
        <v>2</v>
      </c>
      <c r="P186" s="123">
        <f t="shared" si="10"/>
        <v>1</v>
      </c>
      <c r="Q186" s="121">
        <f t="shared" si="10"/>
        <v>8</v>
      </c>
      <c r="R186" s="122">
        <f t="shared" si="10"/>
        <v>1</v>
      </c>
      <c r="S186" s="122">
        <f t="shared" si="10"/>
        <v>2</v>
      </c>
      <c r="T186" s="124">
        <f t="shared" si="10"/>
        <v>10</v>
      </c>
      <c r="U186" s="125">
        <f t="shared" si="10"/>
        <v>8</v>
      </c>
      <c r="V186" s="122">
        <f t="shared" si="10"/>
        <v>0</v>
      </c>
      <c r="W186" s="122">
        <f t="shared" si="10"/>
        <v>2</v>
      </c>
      <c r="X186" s="123">
        <f t="shared" si="10"/>
        <v>9</v>
      </c>
      <c r="Y186" s="121">
        <f t="shared" si="10"/>
        <v>0</v>
      </c>
      <c r="Z186" s="122">
        <f t="shared" si="10"/>
        <v>0</v>
      </c>
      <c r="AA186" s="122">
        <f t="shared" si="10"/>
        <v>0</v>
      </c>
      <c r="AB186" s="124">
        <f t="shared" si="10"/>
        <v>0</v>
      </c>
    </row>
    <row r="187" spans="2:30" ht="15.75" customHeight="1" thickBot="1">
      <c r="B187" s="281"/>
      <c r="C187" s="282"/>
      <c r="D187" s="283"/>
      <c r="E187" s="329"/>
      <c r="F187" s="197"/>
      <c r="G187" s="245"/>
      <c r="H187" s="247"/>
      <c r="I187" s="197"/>
      <c r="J187" s="197"/>
      <c r="K187" s="197"/>
      <c r="L187" s="245"/>
      <c r="M187" s="200">
        <f>SUM(M186:P186)</f>
        <v>20</v>
      </c>
      <c r="N187" s="201"/>
      <c r="O187" s="201"/>
      <c r="P187" s="202"/>
      <c r="Q187" s="200">
        <v>21</v>
      </c>
      <c r="R187" s="201"/>
      <c r="S187" s="201"/>
      <c r="T187" s="202"/>
      <c r="U187" s="200">
        <f>SUM(U186:X186)</f>
        <v>19</v>
      </c>
      <c r="V187" s="201"/>
      <c r="W187" s="201"/>
      <c r="X187" s="202"/>
      <c r="Y187" s="200">
        <f>SUM(Y186:AB186)</f>
        <v>0</v>
      </c>
      <c r="Z187" s="201"/>
      <c r="AA187" s="201"/>
      <c r="AB187" s="202"/>
      <c r="AD187" s="48">
        <f>SUM(M187:AB187)*15</f>
        <v>900</v>
      </c>
    </row>
    <row r="188" spans="2:30" ht="15.75" customHeight="1">
      <c r="B188" s="281"/>
      <c r="C188" s="282"/>
      <c r="D188" s="283"/>
      <c r="E188" s="198" t="s">
        <v>26</v>
      </c>
      <c r="F188" s="193"/>
      <c r="G188" s="194"/>
      <c r="H188" s="241" t="s">
        <v>27</v>
      </c>
      <c r="I188" s="242"/>
      <c r="J188" s="242"/>
      <c r="K188" s="242"/>
      <c r="L188" s="243"/>
      <c r="M188" s="236">
        <v>4</v>
      </c>
      <c r="N188" s="203"/>
      <c r="O188" s="203"/>
      <c r="P188" s="204"/>
      <c r="Q188" s="236">
        <v>4</v>
      </c>
      <c r="R188" s="203"/>
      <c r="S188" s="203"/>
      <c r="T188" s="204"/>
      <c r="U188" s="236">
        <v>4</v>
      </c>
      <c r="V188" s="203"/>
      <c r="W188" s="203"/>
      <c r="X188" s="204"/>
      <c r="Y188" s="236">
        <v>0</v>
      </c>
      <c r="Z188" s="203"/>
      <c r="AA188" s="203"/>
      <c r="AB188" s="204"/>
      <c r="AD188" s="48">
        <f>SUM(M188:AB188)</f>
        <v>12</v>
      </c>
    </row>
    <row r="189" spans="2:30" ht="15.75" customHeight="1">
      <c r="B189" s="281"/>
      <c r="C189" s="282"/>
      <c r="D189" s="283"/>
      <c r="E189" s="195"/>
      <c r="F189" s="196"/>
      <c r="G189" s="237"/>
      <c r="H189" s="229" t="s">
        <v>28</v>
      </c>
      <c r="I189" s="230"/>
      <c r="J189" s="230"/>
      <c r="K189" s="230"/>
      <c r="L189" s="231"/>
      <c r="M189" s="232">
        <v>11</v>
      </c>
      <c r="N189" s="233"/>
      <c r="O189" s="233"/>
      <c r="P189" s="234"/>
      <c r="Q189" s="232">
        <v>12</v>
      </c>
      <c r="R189" s="233"/>
      <c r="S189" s="233"/>
      <c r="T189" s="234"/>
      <c r="U189" s="232">
        <v>10</v>
      </c>
      <c r="V189" s="233"/>
      <c r="W189" s="233"/>
      <c r="X189" s="234"/>
      <c r="Y189" s="232">
        <v>0</v>
      </c>
      <c r="Z189" s="233"/>
      <c r="AA189" s="233"/>
      <c r="AB189" s="234"/>
      <c r="AD189" s="48">
        <f>SUM(M189:AB189)</f>
        <v>33</v>
      </c>
    </row>
    <row r="190" spans="2:30" ht="15.75" customHeight="1" thickBot="1">
      <c r="B190" s="281"/>
      <c r="C190" s="282"/>
      <c r="D190" s="283"/>
      <c r="E190" s="238"/>
      <c r="F190" s="239"/>
      <c r="G190" s="240"/>
      <c r="H190" s="229" t="s">
        <v>59</v>
      </c>
      <c r="I190" s="230"/>
      <c r="J190" s="230"/>
      <c r="K190" s="230"/>
      <c r="L190" s="231"/>
      <c r="M190" s="235">
        <v>30</v>
      </c>
      <c r="N190" s="235"/>
      <c r="O190" s="235"/>
      <c r="P190" s="235"/>
      <c r="Q190" s="235">
        <v>30</v>
      </c>
      <c r="R190" s="235"/>
      <c r="S190" s="235"/>
      <c r="T190" s="235"/>
      <c r="U190" s="235">
        <v>30</v>
      </c>
      <c r="V190" s="235"/>
      <c r="W190" s="235"/>
      <c r="X190" s="235"/>
      <c r="Y190" s="235">
        <v>0</v>
      </c>
      <c r="Z190" s="235"/>
      <c r="AA190" s="235"/>
      <c r="AB190" s="235"/>
      <c r="AD190" s="48">
        <f>SUM(M190:AB190)</f>
        <v>90</v>
      </c>
    </row>
    <row r="191" spans="2:28" ht="15.75" customHeight="1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8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9"/>
    </row>
    <row r="192" spans="2:28" ht="15.75" customHeight="1">
      <c r="B192" s="130" t="s">
        <v>54</v>
      </c>
      <c r="C192" s="131"/>
      <c r="D192" s="131"/>
      <c r="E192" s="131"/>
      <c r="F192" s="131"/>
      <c r="G192" s="131"/>
      <c r="H192" s="131"/>
      <c r="I192" s="8"/>
      <c r="J192" s="8"/>
      <c r="K192" s="8"/>
      <c r="L192" s="8"/>
      <c r="M192" s="8"/>
      <c r="N192" s="8"/>
      <c r="O192" s="8"/>
      <c r="P192" s="8"/>
      <c r="Q192" s="132"/>
      <c r="R192" s="8" t="s">
        <v>80</v>
      </c>
      <c r="S192" s="8"/>
      <c r="T192" s="8"/>
      <c r="U192" s="8"/>
      <c r="V192" s="8"/>
      <c r="W192" s="8"/>
      <c r="X192" s="8"/>
      <c r="Y192" s="8"/>
      <c r="Z192" s="8"/>
      <c r="AA192" s="8"/>
      <c r="AB192" s="133"/>
    </row>
    <row r="193" spans="2:28" ht="15.75" customHeight="1">
      <c r="B193" s="134"/>
      <c r="C193" s="135" t="s">
        <v>19</v>
      </c>
      <c r="D193" s="43" t="s">
        <v>69</v>
      </c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136"/>
      <c r="R193" s="131"/>
      <c r="S193" s="137"/>
      <c r="T193" s="137"/>
      <c r="U193" s="8"/>
      <c r="V193" s="8"/>
      <c r="W193" s="8"/>
      <c r="X193" s="8"/>
      <c r="Y193" s="8"/>
      <c r="Z193" s="57"/>
      <c r="AA193" s="57"/>
      <c r="AB193" s="138"/>
    </row>
    <row r="194" spans="2:28" ht="15.75" customHeight="1">
      <c r="B194" s="134"/>
      <c r="C194" s="135" t="s">
        <v>20</v>
      </c>
      <c r="D194" s="48" t="s">
        <v>189</v>
      </c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132"/>
      <c r="R194" s="139" t="s">
        <v>29</v>
      </c>
      <c r="S194" s="140"/>
      <c r="T194" s="140"/>
      <c r="U194" s="141"/>
      <c r="V194" s="142"/>
      <c r="W194" s="8"/>
      <c r="X194" s="8"/>
      <c r="Y194" s="142"/>
      <c r="Z194" s="142"/>
      <c r="AA194" s="142"/>
      <c r="AB194" s="133"/>
    </row>
    <row r="195" spans="2:28" ht="15.75" customHeight="1">
      <c r="B195" s="134"/>
      <c r="C195" s="143"/>
      <c r="H195" s="144"/>
      <c r="I195" s="144"/>
      <c r="J195" s="144"/>
      <c r="K195" s="144"/>
      <c r="L195" s="144"/>
      <c r="M195" s="144"/>
      <c r="N195" s="144"/>
      <c r="O195" s="144"/>
      <c r="P195" s="144"/>
      <c r="Q195" s="132"/>
      <c r="R195" s="141" t="s">
        <v>30</v>
      </c>
      <c r="S195" s="141" t="s">
        <v>31</v>
      </c>
      <c r="T195" s="131"/>
      <c r="U195" s="137"/>
      <c r="V195" s="8"/>
      <c r="W195" s="8"/>
      <c r="X195" s="8"/>
      <c r="Y195" s="8"/>
      <c r="Z195" s="8"/>
      <c r="AA195" s="8"/>
      <c r="AB195" s="145"/>
    </row>
    <row r="196" spans="2:28" ht="15.75" customHeight="1">
      <c r="B196" s="134"/>
      <c r="C196" s="146"/>
      <c r="D196" s="3"/>
      <c r="E196" s="144"/>
      <c r="F196" s="144"/>
      <c r="G196" s="144"/>
      <c r="H196" s="70"/>
      <c r="I196" s="147"/>
      <c r="J196" s="147"/>
      <c r="K196" s="147"/>
      <c r="L196" s="147"/>
      <c r="M196" s="147"/>
      <c r="N196" s="147"/>
      <c r="O196" s="147"/>
      <c r="P196" s="147"/>
      <c r="Q196" s="132"/>
      <c r="R196" s="140" t="s">
        <v>32</v>
      </c>
      <c r="S196" s="140" t="s">
        <v>33</v>
      </c>
      <c r="T196" s="148"/>
      <c r="U196" s="148"/>
      <c r="V196" s="8"/>
      <c r="W196" s="8"/>
      <c r="X196" s="8"/>
      <c r="Y196" s="8"/>
      <c r="Z196" s="8"/>
      <c r="AA196" s="8"/>
      <c r="AB196" s="133"/>
    </row>
    <row r="197" spans="2:28" ht="15.75" customHeight="1">
      <c r="B197" s="134"/>
      <c r="C197" s="146"/>
      <c r="D197" s="3"/>
      <c r="E197" s="70"/>
      <c r="F197" s="70"/>
      <c r="G197" s="70"/>
      <c r="H197" s="70"/>
      <c r="I197" s="70"/>
      <c r="J197" s="70"/>
      <c r="K197" s="70"/>
      <c r="L197" s="149"/>
      <c r="M197" s="70"/>
      <c r="N197" s="70"/>
      <c r="O197" s="70"/>
      <c r="P197" s="70"/>
      <c r="Q197" s="132"/>
      <c r="R197" s="141" t="s">
        <v>16</v>
      </c>
      <c r="S197" s="150" t="s">
        <v>34</v>
      </c>
      <c r="T197" s="131"/>
      <c r="U197" s="131"/>
      <c r="V197" s="8"/>
      <c r="W197" s="8"/>
      <c r="X197" s="8"/>
      <c r="Y197" s="8"/>
      <c r="Z197" s="8"/>
      <c r="AA197" s="8"/>
      <c r="AB197" s="133"/>
    </row>
    <row r="198" spans="2:28" ht="15.75" customHeight="1">
      <c r="B198" s="134"/>
      <c r="C198" s="135"/>
      <c r="D198" s="3"/>
      <c r="E198" s="70"/>
      <c r="F198" s="70"/>
      <c r="G198" s="70"/>
      <c r="H198" s="70"/>
      <c r="I198" s="55"/>
      <c r="J198" s="55"/>
      <c r="K198" s="55"/>
      <c r="L198" s="55"/>
      <c r="M198" s="55"/>
      <c r="N198" s="55"/>
      <c r="O198" s="55"/>
      <c r="P198" s="55"/>
      <c r="Q198" s="132"/>
      <c r="R198" s="141" t="s">
        <v>35</v>
      </c>
      <c r="S198" s="141" t="s">
        <v>36</v>
      </c>
      <c r="T198" s="131"/>
      <c r="U198" s="131"/>
      <c r="V198" s="8"/>
      <c r="W198" s="8"/>
      <c r="X198" s="8"/>
      <c r="Y198" s="8"/>
      <c r="Z198" s="8"/>
      <c r="AA198" s="8"/>
      <c r="AB198" s="133"/>
    </row>
    <row r="199" spans="2:28" ht="15.75" customHeight="1">
      <c r="B199" s="134"/>
      <c r="D199" s="8"/>
      <c r="E199" s="70"/>
      <c r="F199" s="70"/>
      <c r="G199" s="70"/>
      <c r="H199" s="55"/>
      <c r="I199" s="55"/>
      <c r="J199" s="55"/>
      <c r="K199" s="55"/>
      <c r="L199" s="55"/>
      <c r="M199" s="55"/>
      <c r="N199" s="55"/>
      <c r="O199" s="55"/>
      <c r="P199" s="55"/>
      <c r="Q199" s="132"/>
      <c r="R199" s="141" t="s">
        <v>37</v>
      </c>
      <c r="S199" s="141" t="s">
        <v>38</v>
      </c>
      <c r="T199" s="131"/>
      <c r="U199" s="137"/>
      <c r="V199" s="8"/>
      <c r="W199" s="8"/>
      <c r="X199" s="8"/>
      <c r="Y199" s="8"/>
      <c r="Z199" s="8"/>
      <c r="AA199" s="8"/>
      <c r="AB199" s="133"/>
    </row>
    <row r="200" spans="2:28" ht="15.75" customHeight="1">
      <c r="B200" s="134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132"/>
      <c r="R200" s="140" t="s">
        <v>39</v>
      </c>
      <c r="S200" s="140" t="s">
        <v>40</v>
      </c>
      <c r="T200" s="131"/>
      <c r="U200" s="137"/>
      <c r="V200" s="8"/>
      <c r="W200" s="8"/>
      <c r="X200" s="8"/>
      <c r="Y200" s="8"/>
      <c r="Z200" s="8"/>
      <c r="AA200" s="8"/>
      <c r="AB200" s="133"/>
    </row>
    <row r="201" spans="2:28" ht="15.75" customHeight="1">
      <c r="B201" s="134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132"/>
      <c r="R201" s="151"/>
      <c r="S201" s="140" t="s">
        <v>58</v>
      </c>
      <c r="U201" s="137"/>
      <c r="V201" s="8"/>
      <c r="W201" s="8"/>
      <c r="X201" s="8"/>
      <c r="Y201" s="8"/>
      <c r="Z201" s="8"/>
      <c r="AA201" s="8"/>
      <c r="AB201" s="133"/>
    </row>
    <row r="202" spans="2:28" ht="15.75" customHeight="1" thickBot="1">
      <c r="B202" s="152"/>
      <c r="C202" s="153"/>
      <c r="D202" s="153"/>
      <c r="E202" s="153"/>
      <c r="F202" s="154"/>
      <c r="G202" s="154"/>
      <c r="H202" s="154"/>
      <c r="I202" s="154"/>
      <c r="J202" s="154"/>
      <c r="K202" s="154"/>
      <c r="L202" s="153"/>
      <c r="M202" s="153"/>
      <c r="N202" s="153"/>
      <c r="O202" s="153"/>
      <c r="P202" s="153"/>
      <c r="Q202" s="225" t="s">
        <v>51</v>
      </c>
      <c r="R202" s="226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8"/>
    </row>
    <row r="203" ht="15.75" customHeight="1"/>
    <row r="204" ht="15.75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</sheetData>
  <sheetProtection/>
  <mergeCells count="476">
    <mergeCell ref="E46:Q47"/>
    <mergeCell ref="E97:Q98"/>
    <mergeCell ref="E151:Q152"/>
    <mergeCell ref="R8:AB8"/>
    <mergeCell ref="R9:AB9"/>
    <mergeCell ref="R51:AB51"/>
    <mergeCell ref="R52:AB52"/>
    <mergeCell ref="R102:AB102"/>
    <mergeCell ref="R103:AB103"/>
    <mergeCell ref="Q150:AB150"/>
    <mergeCell ref="Q202:AB202"/>
    <mergeCell ref="H189:L189"/>
    <mergeCell ref="M189:P189"/>
    <mergeCell ref="Q189:T189"/>
    <mergeCell ref="U189:X189"/>
    <mergeCell ref="Y189:AB189"/>
    <mergeCell ref="H190:L190"/>
    <mergeCell ref="M190:P190"/>
    <mergeCell ref="Q190:T190"/>
    <mergeCell ref="U190:X190"/>
    <mergeCell ref="M188:P188"/>
    <mergeCell ref="Q188:T188"/>
    <mergeCell ref="Y190:AB190"/>
    <mergeCell ref="M187:P187"/>
    <mergeCell ref="Q187:T187"/>
    <mergeCell ref="U187:X187"/>
    <mergeCell ref="Y187:AB187"/>
    <mergeCell ref="U188:X188"/>
    <mergeCell ref="Y188:AB188"/>
    <mergeCell ref="K186:K187"/>
    <mergeCell ref="L186:L187"/>
    <mergeCell ref="E188:G190"/>
    <mergeCell ref="H188:L188"/>
    <mergeCell ref="G186:G187"/>
    <mergeCell ref="H186:H187"/>
    <mergeCell ref="I186:I187"/>
    <mergeCell ref="J186:J187"/>
    <mergeCell ref="Y184:Y185"/>
    <mergeCell ref="Z184:Z185"/>
    <mergeCell ref="U183:X183"/>
    <mergeCell ref="Y183:AB183"/>
    <mergeCell ref="U184:U185"/>
    <mergeCell ref="V184:V185"/>
    <mergeCell ref="W184:W185"/>
    <mergeCell ref="X184:X185"/>
    <mergeCell ref="AA184:AA185"/>
    <mergeCell ref="AB184:AB185"/>
    <mergeCell ref="M184:M185"/>
    <mergeCell ref="N184:N185"/>
    <mergeCell ref="O184:O185"/>
    <mergeCell ref="P184:P185"/>
    <mergeCell ref="Q184:Q185"/>
    <mergeCell ref="R184:R185"/>
    <mergeCell ref="S184:S185"/>
    <mergeCell ref="T184:T185"/>
    <mergeCell ref="M183:P183"/>
    <mergeCell ref="Q183:T183"/>
    <mergeCell ref="I181:I182"/>
    <mergeCell ref="J181:J182"/>
    <mergeCell ref="K181:K182"/>
    <mergeCell ref="L181:L182"/>
    <mergeCell ref="I183:I185"/>
    <mergeCell ref="J183:J185"/>
    <mergeCell ref="K183:K185"/>
    <mergeCell ref="L183:L185"/>
    <mergeCell ref="B183:D190"/>
    <mergeCell ref="E183:E185"/>
    <mergeCell ref="F183:F185"/>
    <mergeCell ref="E186:E187"/>
    <mergeCell ref="F186:F187"/>
    <mergeCell ref="C181:D182"/>
    <mergeCell ref="G183:G185"/>
    <mergeCell ref="H183:H185"/>
    <mergeCell ref="AB164:AB165"/>
    <mergeCell ref="C166:D166"/>
    <mergeCell ref="E166:F166"/>
    <mergeCell ref="I166:L166"/>
    <mergeCell ref="M166:AB166"/>
    <mergeCell ref="E181:E182"/>
    <mergeCell ref="F181:F182"/>
    <mergeCell ref="X164:X165"/>
    <mergeCell ref="Y164:Y165"/>
    <mergeCell ref="Z164:Z165"/>
    <mergeCell ref="K163:K165"/>
    <mergeCell ref="M163:AB163"/>
    <mergeCell ref="R164:R165"/>
    <mergeCell ref="S164:S165"/>
    <mergeCell ref="T164:T165"/>
    <mergeCell ref="AA164:AA165"/>
    <mergeCell ref="L163:L165"/>
    <mergeCell ref="G181:G182"/>
    <mergeCell ref="H181:H182"/>
    <mergeCell ref="V164:V165"/>
    <mergeCell ref="W164:W165"/>
    <mergeCell ref="U164:U165"/>
    <mergeCell ref="M164:M165"/>
    <mergeCell ref="N164:N165"/>
    <mergeCell ref="O164:O165"/>
    <mergeCell ref="P164:P165"/>
    <mergeCell ref="Q164:Q165"/>
    <mergeCell ref="M162:P162"/>
    <mergeCell ref="Q162:T162"/>
    <mergeCell ref="U162:X162"/>
    <mergeCell ref="Y162:AB162"/>
    <mergeCell ref="H162:H165"/>
    <mergeCell ref="I162:L162"/>
    <mergeCell ref="I163:I165"/>
    <mergeCell ref="J163:J165"/>
    <mergeCell ref="B155:D155"/>
    <mergeCell ref="B156:D156"/>
    <mergeCell ref="E161:G162"/>
    <mergeCell ref="H161:L161"/>
    <mergeCell ref="B159:D159"/>
    <mergeCell ref="B161:B165"/>
    <mergeCell ref="C161:D165"/>
    <mergeCell ref="E163:E165"/>
    <mergeCell ref="F163:F165"/>
    <mergeCell ref="G163:G165"/>
    <mergeCell ref="M161:AB161"/>
    <mergeCell ref="R156:AB156"/>
    <mergeCell ref="B157:D157"/>
    <mergeCell ref="B158:D158"/>
    <mergeCell ref="B151:D151"/>
    <mergeCell ref="R151:AB151"/>
    <mergeCell ref="B152:D152"/>
    <mergeCell ref="B153:D153"/>
    <mergeCell ref="B154:D154"/>
    <mergeCell ref="R157:AB157"/>
    <mergeCell ref="U135:X135"/>
    <mergeCell ref="Y135:AB135"/>
    <mergeCell ref="Y137:AB137"/>
    <mergeCell ref="H138:L138"/>
    <mergeCell ref="M138:P138"/>
    <mergeCell ref="Q138:T138"/>
    <mergeCell ref="U138:X138"/>
    <mergeCell ref="Y138:AB138"/>
    <mergeCell ref="H137:L137"/>
    <mergeCell ref="M137:P137"/>
    <mergeCell ref="M135:P135"/>
    <mergeCell ref="Q135:T135"/>
    <mergeCell ref="I134:I135"/>
    <mergeCell ref="J134:J135"/>
    <mergeCell ref="K134:K135"/>
    <mergeCell ref="L134:L135"/>
    <mergeCell ref="AA132:AA133"/>
    <mergeCell ref="AB132:AB133"/>
    <mergeCell ref="U132:U133"/>
    <mergeCell ref="V132:V133"/>
    <mergeCell ref="W132:W133"/>
    <mergeCell ref="X132:X133"/>
    <mergeCell ref="Y132:Y133"/>
    <mergeCell ref="Z132:Z133"/>
    <mergeCell ref="G134:G135"/>
    <mergeCell ref="H134:H135"/>
    <mergeCell ref="U136:X136"/>
    <mergeCell ref="Y136:AB136"/>
    <mergeCell ref="E136:G138"/>
    <mergeCell ref="H136:L136"/>
    <mergeCell ref="M136:P136"/>
    <mergeCell ref="Q136:T136"/>
    <mergeCell ref="Q137:T137"/>
    <mergeCell ref="U137:X137"/>
    <mergeCell ref="U131:X131"/>
    <mergeCell ref="Y131:AB131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M131:P131"/>
    <mergeCell ref="Q131:T131"/>
    <mergeCell ref="I129:I130"/>
    <mergeCell ref="J129:J130"/>
    <mergeCell ref="K129:K130"/>
    <mergeCell ref="L129:L130"/>
    <mergeCell ref="I131:I133"/>
    <mergeCell ref="J131:J133"/>
    <mergeCell ref="K131:K133"/>
    <mergeCell ref="L131:L133"/>
    <mergeCell ref="B131:D138"/>
    <mergeCell ref="E131:E133"/>
    <mergeCell ref="F131:F133"/>
    <mergeCell ref="E134:E135"/>
    <mergeCell ref="F134:F135"/>
    <mergeCell ref="C129:D130"/>
    <mergeCell ref="G131:G133"/>
    <mergeCell ref="H131:H133"/>
    <mergeCell ref="AB110:AB111"/>
    <mergeCell ref="C112:D112"/>
    <mergeCell ref="E112:F112"/>
    <mergeCell ref="I112:L112"/>
    <mergeCell ref="M112:AB112"/>
    <mergeCell ref="E129:E130"/>
    <mergeCell ref="F129:F130"/>
    <mergeCell ref="X110:X111"/>
    <mergeCell ref="Y110:Y111"/>
    <mergeCell ref="Z110:Z111"/>
    <mergeCell ref="K109:K111"/>
    <mergeCell ref="M109:AB109"/>
    <mergeCell ref="R110:R111"/>
    <mergeCell ref="S110:S111"/>
    <mergeCell ref="T110:T111"/>
    <mergeCell ref="AA110:AA111"/>
    <mergeCell ref="G129:G130"/>
    <mergeCell ref="H129:H130"/>
    <mergeCell ref="V110:V111"/>
    <mergeCell ref="W110:W111"/>
    <mergeCell ref="U110:U111"/>
    <mergeCell ref="M110:M111"/>
    <mergeCell ref="N110:N111"/>
    <mergeCell ref="O110:O111"/>
    <mergeCell ref="P110:P111"/>
    <mergeCell ref="Q110:Q111"/>
    <mergeCell ref="M108:P108"/>
    <mergeCell ref="Q108:T108"/>
    <mergeCell ref="U108:X108"/>
    <mergeCell ref="Y108:AB108"/>
    <mergeCell ref="H108:H111"/>
    <mergeCell ref="I108:L108"/>
    <mergeCell ref="I109:I111"/>
    <mergeCell ref="J109:J111"/>
    <mergeCell ref="B102:D102"/>
    <mergeCell ref="E107:G108"/>
    <mergeCell ref="H107:L107"/>
    <mergeCell ref="B105:D105"/>
    <mergeCell ref="B107:B111"/>
    <mergeCell ref="C107:D111"/>
    <mergeCell ref="E109:E111"/>
    <mergeCell ref="F109:F111"/>
    <mergeCell ref="G109:G111"/>
    <mergeCell ref="L109:L111"/>
    <mergeCell ref="M107:AB107"/>
    <mergeCell ref="B103:D103"/>
    <mergeCell ref="B104:D104"/>
    <mergeCell ref="Q96:AB96"/>
    <mergeCell ref="B97:D97"/>
    <mergeCell ref="R97:AB97"/>
    <mergeCell ref="B98:D98"/>
    <mergeCell ref="B99:D99"/>
    <mergeCell ref="B100:D100"/>
    <mergeCell ref="B101:D101"/>
    <mergeCell ref="U81:X81"/>
    <mergeCell ref="Y81:AB81"/>
    <mergeCell ref="Y83:AB83"/>
    <mergeCell ref="H84:L84"/>
    <mergeCell ref="M84:P84"/>
    <mergeCell ref="Q84:T84"/>
    <mergeCell ref="U84:X84"/>
    <mergeCell ref="Y84:AB84"/>
    <mergeCell ref="H83:L83"/>
    <mergeCell ref="M83:P83"/>
    <mergeCell ref="M81:P81"/>
    <mergeCell ref="Q81:T81"/>
    <mergeCell ref="AA78:AA79"/>
    <mergeCell ref="AB78:AB79"/>
    <mergeCell ref="U78:U79"/>
    <mergeCell ref="V78:V79"/>
    <mergeCell ref="W78:W79"/>
    <mergeCell ref="X78:X79"/>
    <mergeCell ref="Y78:Y79"/>
    <mergeCell ref="Z78:Z79"/>
    <mergeCell ref="G80:G81"/>
    <mergeCell ref="H80:H81"/>
    <mergeCell ref="U82:X82"/>
    <mergeCell ref="Y82:AB82"/>
    <mergeCell ref="E82:G84"/>
    <mergeCell ref="H82:L82"/>
    <mergeCell ref="M82:P82"/>
    <mergeCell ref="Q82:T82"/>
    <mergeCell ref="Q83:T83"/>
    <mergeCell ref="U83:X83"/>
    <mergeCell ref="I80:I81"/>
    <mergeCell ref="J80:J81"/>
    <mergeCell ref="K80:K81"/>
    <mergeCell ref="L80:L81"/>
    <mergeCell ref="U77:X77"/>
    <mergeCell ref="Y77:AB77"/>
    <mergeCell ref="M78:M79"/>
    <mergeCell ref="N78:N79"/>
    <mergeCell ref="O78:O79"/>
    <mergeCell ref="P78:P79"/>
    <mergeCell ref="Q78:Q79"/>
    <mergeCell ref="R78:R79"/>
    <mergeCell ref="S78:S79"/>
    <mergeCell ref="T78:T79"/>
    <mergeCell ref="M77:P77"/>
    <mergeCell ref="Q77:T77"/>
    <mergeCell ref="I75:I76"/>
    <mergeCell ref="J75:J76"/>
    <mergeCell ref="K75:K76"/>
    <mergeCell ref="L75:L76"/>
    <mergeCell ref="I77:I79"/>
    <mergeCell ref="J77:J79"/>
    <mergeCell ref="K77:K79"/>
    <mergeCell ref="L77:L79"/>
    <mergeCell ref="B77:D84"/>
    <mergeCell ref="E77:E79"/>
    <mergeCell ref="F77:F79"/>
    <mergeCell ref="E80:E81"/>
    <mergeCell ref="F80:F81"/>
    <mergeCell ref="C75:D76"/>
    <mergeCell ref="G77:G79"/>
    <mergeCell ref="H77:H79"/>
    <mergeCell ref="AB59:AB60"/>
    <mergeCell ref="C61:D61"/>
    <mergeCell ref="E61:F61"/>
    <mergeCell ref="I61:L61"/>
    <mergeCell ref="M61:AB61"/>
    <mergeCell ref="E75:E76"/>
    <mergeCell ref="F75:F76"/>
    <mergeCell ref="X59:X60"/>
    <mergeCell ref="Y59:Y60"/>
    <mergeCell ref="Z59:Z60"/>
    <mergeCell ref="K58:K60"/>
    <mergeCell ref="M58:AB58"/>
    <mergeCell ref="R59:R60"/>
    <mergeCell ref="S59:S60"/>
    <mergeCell ref="T59:T60"/>
    <mergeCell ref="AA59:AA60"/>
    <mergeCell ref="G75:G76"/>
    <mergeCell ref="H75:H76"/>
    <mergeCell ref="V59:V60"/>
    <mergeCell ref="W59:W60"/>
    <mergeCell ref="U59:U60"/>
    <mergeCell ref="M59:M60"/>
    <mergeCell ref="N59:N60"/>
    <mergeCell ref="O59:O60"/>
    <mergeCell ref="P59:P60"/>
    <mergeCell ref="Q59:Q60"/>
    <mergeCell ref="M57:P57"/>
    <mergeCell ref="Q57:T57"/>
    <mergeCell ref="U57:X57"/>
    <mergeCell ref="Y57:AB57"/>
    <mergeCell ref="H57:H60"/>
    <mergeCell ref="I57:L57"/>
    <mergeCell ref="I58:I60"/>
    <mergeCell ref="J58:J60"/>
    <mergeCell ref="B51:D51"/>
    <mergeCell ref="E56:G57"/>
    <mergeCell ref="H56:L56"/>
    <mergeCell ref="B54:D54"/>
    <mergeCell ref="B56:B60"/>
    <mergeCell ref="C56:D60"/>
    <mergeCell ref="E58:E60"/>
    <mergeCell ref="F58:F60"/>
    <mergeCell ref="G58:G60"/>
    <mergeCell ref="L58:L60"/>
    <mergeCell ref="M56:AB56"/>
    <mergeCell ref="B52:D52"/>
    <mergeCell ref="B53:D53"/>
    <mergeCell ref="Q45:AB45"/>
    <mergeCell ref="B46:D46"/>
    <mergeCell ref="R46:AB46"/>
    <mergeCell ref="B47:D47"/>
    <mergeCell ref="B48:D48"/>
    <mergeCell ref="B49:D49"/>
    <mergeCell ref="B50:D50"/>
    <mergeCell ref="U30:X30"/>
    <mergeCell ref="Y30:AB30"/>
    <mergeCell ref="Y32:AB32"/>
    <mergeCell ref="H33:L33"/>
    <mergeCell ref="M33:P33"/>
    <mergeCell ref="Q33:T33"/>
    <mergeCell ref="U33:X33"/>
    <mergeCell ref="Y33:AB33"/>
    <mergeCell ref="H32:L32"/>
    <mergeCell ref="M32:P32"/>
    <mergeCell ref="M30:P30"/>
    <mergeCell ref="Q30:T30"/>
    <mergeCell ref="AA27:AA28"/>
    <mergeCell ref="AB27:AB28"/>
    <mergeCell ref="U27:U28"/>
    <mergeCell ref="V27:V28"/>
    <mergeCell ref="W27:W28"/>
    <mergeCell ref="X27:X28"/>
    <mergeCell ref="Y27:Y28"/>
    <mergeCell ref="Z27:Z28"/>
    <mergeCell ref="G29:G30"/>
    <mergeCell ref="H29:H30"/>
    <mergeCell ref="U31:X31"/>
    <mergeCell ref="Y31:AB31"/>
    <mergeCell ref="E31:G33"/>
    <mergeCell ref="H31:L31"/>
    <mergeCell ref="M31:P31"/>
    <mergeCell ref="Q31:T31"/>
    <mergeCell ref="Q32:T32"/>
    <mergeCell ref="U32:X32"/>
    <mergeCell ref="I29:I30"/>
    <mergeCell ref="J29:J30"/>
    <mergeCell ref="K29:K30"/>
    <mergeCell ref="L29:L30"/>
    <mergeCell ref="U26:X26"/>
    <mergeCell ref="Y26:AB26"/>
    <mergeCell ref="M27:M28"/>
    <mergeCell ref="N27:N28"/>
    <mergeCell ref="O27:O28"/>
    <mergeCell ref="P27:P28"/>
    <mergeCell ref="Q27:Q28"/>
    <mergeCell ref="R27:R28"/>
    <mergeCell ref="S27:S28"/>
    <mergeCell ref="T27:T28"/>
    <mergeCell ref="I26:I28"/>
    <mergeCell ref="J26:J28"/>
    <mergeCell ref="K26:K28"/>
    <mergeCell ref="L26:L28"/>
    <mergeCell ref="B26:D33"/>
    <mergeCell ref="E26:E28"/>
    <mergeCell ref="F26:F28"/>
    <mergeCell ref="E29:E30"/>
    <mergeCell ref="F29:F30"/>
    <mergeCell ref="E24:E25"/>
    <mergeCell ref="F24:F25"/>
    <mergeCell ref="C24:D25"/>
    <mergeCell ref="E3:Q4"/>
    <mergeCell ref="C18:D18"/>
    <mergeCell ref="E18:F18"/>
    <mergeCell ref="I18:L18"/>
    <mergeCell ref="M18:AB18"/>
    <mergeCell ref="U16:U17"/>
    <mergeCell ref="Z16:Z17"/>
    <mergeCell ref="G26:G28"/>
    <mergeCell ref="H26:H28"/>
    <mergeCell ref="AB16:AB17"/>
    <mergeCell ref="M26:P26"/>
    <mergeCell ref="Q26:T26"/>
    <mergeCell ref="I24:I25"/>
    <mergeCell ref="J24:J25"/>
    <mergeCell ref="K24:K25"/>
    <mergeCell ref="L24:L25"/>
    <mergeCell ref="O16:O17"/>
    <mergeCell ref="G24:G25"/>
    <mergeCell ref="H24:H25"/>
    <mergeCell ref="V16:V17"/>
    <mergeCell ref="W16:W17"/>
    <mergeCell ref="R16:R17"/>
    <mergeCell ref="S16:S17"/>
    <mergeCell ref="T16:T17"/>
    <mergeCell ref="I15:I17"/>
    <mergeCell ref="J15:J17"/>
    <mergeCell ref="K15:K17"/>
    <mergeCell ref="U14:X14"/>
    <mergeCell ref="Y14:AB14"/>
    <mergeCell ref="M15:AB15"/>
    <mergeCell ref="M16:M17"/>
    <mergeCell ref="N16:N17"/>
    <mergeCell ref="AA16:AA17"/>
    <mergeCell ref="X16:X17"/>
    <mergeCell ref="P16:P17"/>
    <mergeCell ref="Q16:Q17"/>
    <mergeCell ref="M13:AB13"/>
    <mergeCell ref="E15:E17"/>
    <mergeCell ref="F15:F17"/>
    <mergeCell ref="G15:G17"/>
    <mergeCell ref="L15:L17"/>
    <mergeCell ref="H14:H17"/>
    <mergeCell ref="I14:L14"/>
    <mergeCell ref="Y16:Y17"/>
    <mergeCell ref="M14:P14"/>
    <mergeCell ref="Q14:T14"/>
    <mergeCell ref="B7:D7"/>
    <mergeCell ref="B8:D8"/>
    <mergeCell ref="E13:G14"/>
    <mergeCell ref="H13:L13"/>
    <mergeCell ref="B11:D11"/>
    <mergeCell ref="B13:B17"/>
    <mergeCell ref="B9:D9"/>
    <mergeCell ref="B10:D10"/>
    <mergeCell ref="C13:D17"/>
    <mergeCell ref="B3:D3"/>
    <mergeCell ref="B6:D6"/>
    <mergeCell ref="R3:AB3"/>
    <mergeCell ref="B4:D4"/>
    <mergeCell ref="B5:D5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66" r:id="rId2"/>
  <rowBreaks count="3" manualBreakCount="3">
    <brk id="45" min="1" max="27" man="1"/>
    <brk id="96" min="1" max="27" man="1"/>
    <brk id="150" min="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SheetLayoutView="100" workbookViewId="0" topLeftCell="A1">
      <selection activeCell="H13" sqref="H13"/>
    </sheetView>
  </sheetViews>
  <sheetFormatPr defaultColWidth="9.125" defaultRowHeight="12.75"/>
  <cols>
    <col min="1" max="1" width="4.875" style="1" customWidth="1"/>
    <col min="2" max="2" width="58.375" style="1" customWidth="1"/>
    <col min="3" max="6" width="9.125" style="184" customWidth="1"/>
    <col min="7" max="7" width="14.75390625" style="185" customWidth="1"/>
    <col min="8" max="8" width="25.375" style="1" customWidth="1"/>
    <col min="9" max="16384" width="9.125" style="1" customWidth="1"/>
  </cols>
  <sheetData>
    <row r="1" spans="1:7" ht="15.75">
      <c r="A1" s="170"/>
      <c r="B1" s="171" t="s">
        <v>121</v>
      </c>
      <c r="C1" s="172" t="s">
        <v>207</v>
      </c>
      <c r="D1" s="170"/>
      <c r="E1" s="173"/>
      <c r="F1" s="173"/>
      <c r="G1" s="174"/>
    </row>
    <row r="2" spans="1:7" ht="15.75">
      <c r="A2" s="170"/>
      <c r="B2" s="171" t="s">
        <v>122</v>
      </c>
      <c r="C2" s="58" t="s">
        <v>70</v>
      </c>
      <c r="D2" s="170"/>
      <c r="E2" s="173"/>
      <c r="F2" s="173"/>
      <c r="G2" s="174"/>
    </row>
    <row r="3" spans="1:7" ht="15.75">
      <c r="A3" s="170"/>
      <c r="B3" s="171" t="s">
        <v>123</v>
      </c>
      <c r="C3" s="58" t="s">
        <v>75</v>
      </c>
      <c r="D3" s="170"/>
      <c r="E3" s="173"/>
      <c r="F3" s="173"/>
      <c r="G3" s="174"/>
    </row>
    <row r="4" spans="1:7" ht="15.75">
      <c r="A4" s="170"/>
      <c r="B4" s="171"/>
      <c r="C4" s="58" t="s">
        <v>76</v>
      </c>
      <c r="D4" s="170"/>
      <c r="E4" s="173"/>
      <c r="F4" s="173"/>
      <c r="G4" s="174"/>
    </row>
    <row r="5" spans="1:7" ht="15.75">
      <c r="A5" s="170"/>
      <c r="B5" s="171" t="s">
        <v>124</v>
      </c>
      <c r="C5" s="175" t="s">
        <v>187</v>
      </c>
      <c r="D5" s="170"/>
      <c r="E5" s="173"/>
      <c r="F5" s="173"/>
      <c r="G5" s="174"/>
    </row>
    <row r="6" spans="1:7" ht="15.75">
      <c r="A6" s="170"/>
      <c r="B6" s="171" t="s">
        <v>185</v>
      </c>
      <c r="C6" s="172" t="s">
        <v>192</v>
      </c>
      <c r="D6" s="170"/>
      <c r="E6" s="173"/>
      <c r="F6" s="173"/>
      <c r="G6" s="174"/>
    </row>
    <row r="7" spans="1:7" ht="15.75">
      <c r="A7" s="170"/>
      <c r="B7" s="171" t="s">
        <v>193</v>
      </c>
      <c r="C7" s="176" t="s">
        <v>194</v>
      </c>
      <c r="D7" s="170"/>
      <c r="E7" s="173"/>
      <c r="F7" s="173"/>
      <c r="G7" s="174"/>
    </row>
    <row r="8" spans="1:7" ht="15.75">
      <c r="A8" s="170"/>
      <c r="B8" s="171" t="s">
        <v>125</v>
      </c>
      <c r="C8" s="172" t="s">
        <v>206</v>
      </c>
      <c r="D8" s="173"/>
      <c r="E8" s="173"/>
      <c r="F8" s="173"/>
      <c r="G8" s="174"/>
    </row>
    <row r="9" spans="1:7" ht="15.75">
      <c r="A9" s="170"/>
      <c r="B9" s="170"/>
      <c r="C9" s="173"/>
      <c r="D9" s="173"/>
      <c r="E9" s="173"/>
      <c r="F9" s="173"/>
      <c r="G9" s="174"/>
    </row>
    <row r="10" ht="12.75"/>
    <row r="11" spans="1:8" ht="15.75">
      <c r="A11" s="177" t="s">
        <v>195</v>
      </c>
      <c r="B11" s="177" t="s">
        <v>196</v>
      </c>
      <c r="C11" s="178" t="s">
        <v>197</v>
      </c>
      <c r="D11" s="178" t="s">
        <v>198</v>
      </c>
      <c r="E11" s="178" t="s">
        <v>199</v>
      </c>
      <c r="F11" s="178" t="s">
        <v>200</v>
      </c>
      <c r="G11" s="178" t="s">
        <v>201</v>
      </c>
      <c r="H11" s="191" t="s">
        <v>210</v>
      </c>
    </row>
    <row r="12" spans="1:8" ht="15.75">
      <c r="A12" s="180" t="s">
        <v>19</v>
      </c>
      <c r="B12" s="190" t="s">
        <v>78</v>
      </c>
      <c r="C12" s="156">
        <v>1</v>
      </c>
      <c r="D12" s="91">
        <v>1</v>
      </c>
      <c r="E12" s="181"/>
      <c r="F12" s="181"/>
      <c r="G12" s="187">
        <v>4</v>
      </c>
      <c r="H12" s="179"/>
    </row>
    <row r="13" spans="1:8" ht="15.75">
      <c r="A13" s="180" t="s">
        <v>20</v>
      </c>
      <c r="B13" s="190" t="s">
        <v>79</v>
      </c>
      <c r="C13" s="91">
        <v>1</v>
      </c>
      <c r="D13" s="91">
        <v>1</v>
      </c>
      <c r="E13" s="181"/>
      <c r="F13" s="181"/>
      <c r="G13" s="187">
        <v>3</v>
      </c>
      <c r="H13" s="179"/>
    </row>
    <row r="14" spans="1:8" ht="15.75">
      <c r="A14" s="180" t="s">
        <v>21</v>
      </c>
      <c r="B14" s="190" t="s">
        <v>93</v>
      </c>
      <c r="C14" s="156">
        <v>1</v>
      </c>
      <c r="D14" s="91">
        <v>1</v>
      </c>
      <c r="E14" s="181"/>
      <c r="F14" s="181"/>
      <c r="G14" s="187">
        <v>3</v>
      </c>
      <c r="H14" s="179"/>
    </row>
    <row r="15" spans="1:8" ht="15.75">
      <c r="A15" s="180" t="s">
        <v>22</v>
      </c>
      <c r="B15" s="190" t="s">
        <v>82</v>
      </c>
      <c r="C15" s="91">
        <v>1</v>
      </c>
      <c r="D15" s="91">
        <v>1</v>
      </c>
      <c r="E15" s="181"/>
      <c r="F15" s="181"/>
      <c r="G15" s="187">
        <v>3</v>
      </c>
      <c r="H15" s="179"/>
    </row>
    <row r="16" spans="1:8" ht="15.75">
      <c r="A16" s="180" t="s">
        <v>23</v>
      </c>
      <c r="B16" s="190" t="s">
        <v>84</v>
      </c>
      <c r="C16" s="91">
        <v>1</v>
      </c>
      <c r="D16" s="91">
        <v>1</v>
      </c>
      <c r="E16" s="91"/>
      <c r="F16" s="91"/>
      <c r="G16" s="187">
        <v>3</v>
      </c>
      <c r="H16" s="179"/>
    </row>
    <row r="17" spans="1:8" ht="15.75">
      <c r="A17" s="180" t="s">
        <v>43</v>
      </c>
      <c r="B17" s="190" t="s">
        <v>95</v>
      </c>
      <c r="C17" s="156">
        <v>1</v>
      </c>
      <c r="D17" s="91"/>
      <c r="E17" s="91">
        <v>1</v>
      </c>
      <c r="F17" s="91"/>
      <c r="G17" s="187">
        <v>3</v>
      </c>
      <c r="H17" s="179"/>
    </row>
    <row r="18" spans="1:8" ht="15.75">
      <c r="A18" s="180" t="s">
        <v>202</v>
      </c>
      <c r="B18" s="190" t="s">
        <v>97</v>
      </c>
      <c r="C18" s="91">
        <v>1</v>
      </c>
      <c r="D18" s="91"/>
      <c r="E18" s="91"/>
      <c r="F18" s="91">
        <v>1</v>
      </c>
      <c r="G18" s="187">
        <v>3</v>
      </c>
      <c r="H18" s="179"/>
    </row>
    <row r="19" spans="1:8" ht="15.75">
      <c r="A19" s="180" t="s">
        <v>44</v>
      </c>
      <c r="B19" s="190" t="s">
        <v>108</v>
      </c>
      <c r="C19" s="91">
        <v>1</v>
      </c>
      <c r="D19" s="91">
        <v>1</v>
      </c>
      <c r="E19" s="91"/>
      <c r="F19" s="91"/>
      <c r="G19" s="187">
        <v>2</v>
      </c>
      <c r="H19" s="179"/>
    </row>
    <row r="20" spans="1:8" ht="15.75">
      <c r="A20" s="180" t="s">
        <v>45</v>
      </c>
      <c r="B20" s="190" t="s">
        <v>92</v>
      </c>
      <c r="C20" s="91">
        <v>1</v>
      </c>
      <c r="D20" s="91">
        <v>1</v>
      </c>
      <c r="E20" s="91"/>
      <c r="F20" s="91"/>
      <c r="G20" s="187">
        <v>3</v>
      </c>
      <c r="H20" s="179"/>
    </row>
    <row r="21" spans="1:8" ht="15.75">
      <c r="A21" s="180" t="s">
        <v>46</v>
      </c>
      <c r="B21" s="190" t="s">
        <v>109</v>
      </c>
      <c r="C21" s="156">
        <v>1</v>
      </c>
      <c r="D21" s="91"/>
      <c r="E21" s="91">
        <v>1</v>
      </c>
      <c r="F21" s="91"/>
      <c r="G21" s="187">
        <v>3</v>
      </c>
      <c r="H21" s="179"/>
    </row>
    <row r="22" spans="1:8" ht="15.75">
      <c r="A22" s="180"/>
      <c r="B22" s="182" t="s">
        <v>203</v>
      </c>
      <c r="C22" s="178">
        <f>SUM(C12:C21)</f>
        <v>10</v>
      </c>
      <c r="D22" s="178">
        <f>SUM(D12:D21)</f>
        <v>7</v>
      </c>
      <c r="E22" s="178">
        <f>SUM(E12:E21)</f>
        <v>2</v>
      </c>
      <c r="F22" s="178">
        <f>SUM(F12:F21)</f>
        <v>1</v>
      </c>
      <c r="G22" s="178">
        <f>SUM(G12:G21)</f>
        <v>30</v>
      </c>
      <c r="H22" s="179"/>
    </row>
    <row r="23" spans="1:8" ht="15.75">
      <c r="A23" s="177"/>
      <c r="B23" s="177"/>
      <c r="C23" s="336">
        <f>SUM(C22:F22)</f>
        <v>20</v>
      </c>
      <c r="D23" s="336"/>
      <c r="E23" s="336"/>
      <c r="F23" s="336"/>
      <c r="G23" s="178"/>
      <c r="H23" s="179"/>
    </row>
    <row r="24" spans="1:8" ht="15.75">
      <c r="A24" s="177" t="s">
        <v>195</v>
      </c>
      <c r="B24" s="183" t="s">
        <v>208</v>
      </c>
      <c r="C24" s="178" t="s">
        <v>197</v>
      </c>
      <c r="D24" s="178" t="s">
        <v>198</v>
      </c>
      <c r="E24" s="178" t="s">
        <v>199</v>
      </c>
      <c r="F24" s="178" t="s">
        <v>200</v>
      </c>
      <c r="G24" s="178" t="s">
        <v>201</v>
      </c>
      <c r="H24" s="191" t="s">
        <v>210</v>
      </c>
    </row>
    <row r="25" spans="1:8" ht="15.75">
      <c r="A25" s="189" t="s">
        <v>19</v>
      </c>
      <c r="B25" s="190" t="s">
        <v>98</v>
      </c>
      <c r="C25" s="156">
        <v>1</v>
      </c>
      <c r="D25" s="91"/>
      <c r="E25" s="91"/>
      <c r="F25" s="91">
        <v>1</v>
      </c>
      <c r="G25" s="187"/>
      <c r="H25" s="179"/>
    </row>
    <row r="26" spans="1:8" ht="15.75">
      <c r="A26" s="189" t="s">
        <v>20</v>
      </c>
      <c r="B26" s="190" t="s">
        <v>83</v>
      </c>
      <c r="C26" s="156">
        <v>1</v>
      </c>
      <c r="D26" s="91">
        <v>1</v>
      </c>
      <c r="E26" s="91"/>
      <c r="F26" s="91"/>
      <c r="G26" s="187"/>
      <c r="H26" s="179"/>
    </row>
    <row r="27" spans="1:8" ht="15.75">
      <c r="A27" s="189" t="s">
        <v>21</v>
      </c>
      <c r="B27" s="190" t="s">
        <v>87</v>
      </c>
      <c r="C27" s="192">
        <v>1</v>
      </c>
      <c r="D27" s="91"/>
      <c r="E27" s="91">
        <v>1</v>
      </c>
      <c r="F27" s="91"/>
      <c r="G27" s="187"/>
      <c r="H27" s="179"/>
    </row>
    <row r="28" spans="1:8" ht="15.75">
      <c r="A28" s="189" t="s">
        <v>22</v>
      </c>
      <c r="B28" s="190" t="s">
        <v>111</v>
      </c>
      <c r="C28" s="91">
        <v>1</v>
      </c>
      <c r="D28" s="91"/>
      <c r="E28" s="91">
        <v>1</v>
      </c>
      <c r="F28" s="91"/>
      <c r="G28" s="187"/>
      <c r="H28" s="179"/>
    </row>
    <row r="29" spans="1:8" ht="15.75">
      <c r="A29" s="189" t="s">
        <v>23</v>
      </c>
      <c r="B29" s="190" t="s">
        <v>72</v>
      </c>
      <c r="C29" s="192">
        <v>1</v>
      </c>
      <c r="D29" s="91"/>
      <c r="E29" s="91">
        <v>1</v>
      </c>
      <c r="F29" s="91"/>
      <c r="G29" s="187"/>
      <c r="H29" s="179"/>
    </row>
    <row r="30" spans="1:8" ht="15.75">
      <c r="A30" s="189" t="s">
        <v>43</v>
      </c>
      <c r="B30" s="190" t="s">
        <v>112</v>
      </c>
      <c r="C30" s="91">
        <v>1</v>
      </c>
      <c r="D30" s="91"/>
      <c r="E30" s="91">
        <v>1</v>
      </c>
      <c r="F30" s="91"/>
      <c r="G30" s="187"/>
      <c r="H30" s="179"/>
    </row>
    <row r="31" spans="1:8" ht="15.75">
      <c r="A31" s="189" t="s">
        <v>202</v>
      </c>
      <c r="B31" s="190" t="s">
        <v>88</v>
      </c>
      <c r="C31" s="91">
        <v>1</v>
      </c>
      <c r="D31" s="91"/>
      <c r="E31" s="91">
        <v>1</v>
      </c>
      <c r="F31" s="91"/>
      <c r="G31" s="187"/>
      <c r="H31" s="179"/>
    </row>
    <row r="32" spans="1:8" ht="15.75">
      <c r="A32" s="189" t="s">
        <v>44</v>
      </c>
      <c r="B32" s="190" t="s">
        <v>113</v>
      </c>
      <c r="C32" s="91">
        <v>1</v>
      </c>
      <c r="D32" s="91"/>
      <c r="E32" s="91">
        <v>1</v>
      </c>
      <c r="F32" s="91"/>
      <c r="G32" s="187"/>
      <c r="H32" s="179"/>
    </row>
    <row r="33" spans="1:8" ht="15.75">
      <c r="A33" s="189" t="s">
        <v>45</v>
      </c>
      <c r="B33" s="190" t="s">
        <v>94</v>
      </c>
      <c r="C33" s="91">
        <v>1</v>
      </c>
      <c r="D33" s="91"/>
      <c r="E33" s="91">
        <v>1</v>
      </c>
      <c r="F33" s="91"/>
      <c r="G33" s="187"/>
      <c r="H33" s="179"/>
    </row>
    <row r="34" spans="1:8" ht="15.75">
      <c r="A34" s="189" t="s">
        <v>46</v>
      </c>
      <c r="B34" s="190" t="s">
        <v>89</v>
      </c>
      <c r="C34" s="181"/>
      <c r="D34" s="181"/>
      <c r="E34" s="181"/>
      <c r="F34" s="91">
        <v>2</v>
      </c>
      <c r="G34" s="187"/>
      <c r="H34" s="179"/>
    </row>
    <row r="35" spans="1:8" ht="15.75">
      <c r="A35" s="189" t="s">
        <v>64</v>
      </c>
      <c r="B35" s="188"/>
      <c r="C35" s="181"/>
      <c r="D35" s="181"/>
      <c r="E35" s="178">
        <f>SUM(E25:E34)</f>
        <v>7</v>
      </c>
      <c r="F35" s="181"/>
      <c r="G35" s="187"/>
      <c r="H35" s="179"/>
    </row>
    <row r="36" spans="1:8" ht="15.75">
      <c r="A36" s="177"/>
      <c r="B36" s="182" t="s">
        <v>203</v>
      </c>
      <c r="C36" s="178">
        <f>SUM(C25:C35)</f>
        <v>9</v>
      </c>
      <c r="D36" s="178">
        <f>SUM(D25:D35)</f>
        <v>1</v>
      </c>
      <c r="E36" s="178"/>
      <c r="F36" s="178">
        <f>SUM(F25:F35)</f>
        <v>3</v>
      </c>
      <c r="G36" s="178">
        <f>SUM(G25:G35)</f>
        <v>0</v>
      </c>
      <c r="H36" s="179"/>
    </row>
    <row r="37" spans="1:8" ht="15.75">
      <c r="A37" s="177"/>
      <c r="B37" s="177"/>
      <c r="C37" s="178">
        <f>SUM(C36:F36)</f>
        <v>13</v>
      </c>
      <c r="D37" s="178"/>
      <c r="E37" s="178" t="s">
        <v>199</v>
      </c>
      <c r="F37" s="178"/>
      <c r="G37" s="178"/>
      <c r="H37" s="179"/>
    </row>
    <row r="38" spans="1:8" ht="15.75">
      <c r="A38" s="177" t="s">
        <v>195</v>
      </c>
      <c r="B38" s="177" t="s">
        <v>204</v>
      </c>
      <c r="C38" s="178" t="s">
        <v>197</v>
      </c>
      <c r="D38" s="178" t="s">
        <v>198</v>
      </c>
      <c r="E38" s="91"/>
      <c r="F38" s="178" t="s">
        <v>200</v>
      </c>
      <c r="G38" s="178" t="s">
        <v>201</v>
      </c>
      <c r="H38" s="191" t="s">
        <v>210</v>
      </c>
    </row>
    <row r="39" spans="1:8" ht="15.75">
      <c r="A39" s="180" t="s">
        <v>19</v>
      </c>
      <c r="B39" s="190" t="s">
        <v>85</v>
      </c>
      <c r="C39" s="91">
        <v>1</v>
      </c>
      <c r="D39" s="91"/>
      <c r="E39" s="91"/>
      <c r="F39" s="91"/>
      <c r="G39" s="187"/>
      <c r="H39" s="179"/>
    </row>
    <row r="40" spans="1:8" ht="15.75">
      <c r="A40" s="180" t="s">
        <v>20</v>
      </c>
      <c r="B40" s="190" t="s">
        <v>107</v>
      </c>
      <c r="C40" s="156">
        <v>1</v>
      </c>
      <c r="D40" s="91"/>
      <c r="E40" s="91">
        <v>1</v>
      </c>
      <c r="F40" s="91">
        <v>1</v>
      </c>
      <c r="G40" s="187"/>
      <c r="H40" s="179"/>
    </row>
    <row r="41" spans="1:8" ht="15.75">
      <c r="A41" s="180" t="s">
        <v>21</v>
      </c>
      <c r="B41" s="190" t="s">
        <v>99</v>
      </c>
      <c r="C41" s="156">
        <v>1</v>
      </c>
      <c r="D41" s="91"/>
      <c r="E41" s="181"/>
      <c r="F41" s="91"/>
      <c r="G41" s="187"/>
      <c r="H41" s="179"/>
    </row>
    <row r="42" spans="1:8" ht="15.75">
      <c r="A42" s="180" t="s">
        <v>22</v>
      </c>
      <c r="B42" s="190" t="s">
        <v>110</v>
      </c>
      <c r="C42" s="192">
        <v>1</v>
      </c>
      <c r="D42" s="91"/>
      <c r="E42" s="91"/>
      <c r="F42" s="91">
        <v>2</v>
      </c>
      <c r="G42" s="187"/>
      <c r="H42" s="179"/>
    </row>
    <row r="43" spans="1:8" ht="15.75">
      <c r="A43" s="180" t="s">
        <v>23</v>
      </c>
      <c r="B43" s="190" t="s">
        <v>96</v>
      </c>
      <c r="C43" s="91">
        <v>2</v>
      </c>
      <c r="D43" s="91"/>
      <c r="E43" s="91"/>
      <c r="F43" s="91">
        <v>1</v>
      </c>
      <c r="G43" s="187"/>
      <c r="H43" s="179"/>
    </row>
    <row r="44" spans="1:8" ht="15.75">
      <c r="A44" s="180" t="s">
        <v>43</v>
      </c>
      <c r="B44" s="190" t="s">
        <v>114</v>
      </c>
      <c r="C44" s="192">
        <v>2</v>
      </c>
      <c r="D44" s="91"/>
      <c r="E44" s="91"/>
      <c r="F44" s="91">
        <v>2</v>
      </c>
      <c r="G44" s="187"/>
      <c r="H44" s="179"/>
    </row>
    <row r="45" spans="1:8" ht="15.75">
      <c r="A45" s="180" t="s">
        <v>202</v>
      </c>
      <c r="B45" s="190" t="s">
        <v>115</v>
      </c>
      <c r="C45" s="91">
        <v>1</v>
      </c>
      <c r="D45" s="91"/>
      <c r="E45" s="91"/>
      <c r="F45" s="91"/>
      <c r="G45" s="187"/>
      <c r="H45" s="179"/>
    </row>
    <row r="46" spans="1:8" ht="15.75">
      <c r="A46" s="180" t="s">
        <v>44</v>
      </c>
      <c r="B46" s="190" t="s">
        <v>100</v>
      </c>
      <c r="C46" s="91">
        <v>1</v>
      </c>
      <c r="D46" s="91"/>
      <c r="E46" s="91">
        <v>1</v>
      </c>
      <c r="F46" s="91"/>
      <c r="G46" s="187"/>
      <c r="H46" s="179"/>
    </row>
    <row r="47" spans="1:8" ht="15.75">
      <c r="A47" s="180" t="s">
        <v>45</v>
      </c>
      <c r="B47" s="190" t="s">
        <v>68</v>
      </c>
      <c r="C47" s="91"/>
      <c r="D47" s="91"/>
      <c r="E47" s="91"/>
      <c r="F47" s="91">
        <v>2</v>
      </c>
      <c r="G47" s="187"/>
      <c r="H47" s="179"/>
    </row>
    <row r="48" spans="1:8" ht="15.75">
      <c r="A48" s="180" t="s">
        <v>46</v>
      </c>
      <c r="B48" s="186"/>
      <c r="C48" s="181"/>
      <c r="D48" s="181"/>
      <c r="E48" s="178">
        <f>SUM(E38:E47)</f>
        <v>2</v>
      </c>
      <c r="F48" s="181"/>
      <c r="G48" s="187"/>
      <c r="H48" s="179"/>
    </row>
    <row r="49" spans="1:8" ht="15.75">
      <c r="A49" s="177"/>
      <c r="B49" s="182" t="s">
        <v>203</v>
      </c>
      <c r="C49" s="178">
        <f>SUM(C39:C48)</f>
        <v>10</v>
      </c>
      <c r="D49" s="178">
        <f>SUM(D39:D48)</f>
        <v>0</v>
      </c>
      <c r="E49" s="178"/>
      <c r="F49" s="178">
        <f>SUM(F39:F48)</f>
        <v>8</v>
      </c>
      <c r="G49" s="178">
        <f>SUM(G39:G48)</f>
        <v>0</v>
      </c>
      <c r="H49" s="179"/>
    </row>
    <row r="50" spans="1:8" ht="15.75">
      <c r="A50" s="177"/>
      <c r="B50" s="177"/>
      <c r="C50" s="178">
        <f>SUM(C49:F49)</f>
        <v>18</v>
      </c>
      <c r="D50" s="178"/>
      <c r="E50" s="178" t="s">
        <v>199</v>
      </c>
      <c r="F50" s="178"/>
      <c r="G50" s="178"/>
      <c r="H50" s="179"/>
    </row>
    <row r="51" spans="1:8" ht="15.75">
      <c r="A51" s="177" t="s">
        <v>195</v>
      </c>
      <c r="B51" s="183" t="s">
        <v>209</v>
      </c>
      <c r="C51" s="178" t="s">
        <v>197</v>
      </c>
      <c r="D51" s="178" t="s">
        <v>198</v>
      </c>
      <c r="E51" s="181"/>
      <c r="F51" s="178" t="s">
        <v>200</v>
      </c>
      <c r="G51" s="178" t="s">
        <v>201</v>
      </c>
      <c r="H51" s="191" t="s">
        <v>210</v>
      </c>
    </row>
    <row r="52" spans="1:8" ht="15.75">
      <c r="A52" s="189" t="s">
        <v>19</v>
      </c>
      <c r="B52" s="190" t="s">
        <v>98</v>
      </c>
      <c r="C52" s="156">
        <v>1</v>
      </c>
      <c r="D52" s="91"/>
      <c r="E52" s="91"/>
      <c r="F52" s="91">
        <v>1</v>
      </c>
      <c r="G52" s="187"/>
      <c r="H52" s="179"/>
    </row>
    <row r="53" spans="1:8" ht="15.75">
      <c r="A53" s="189" t="s">
        <v>20</v>
      </c>
      <c r="B53" s="190" t="s">
        <v>83</v>
      </c>
      <c r="C53" s="156">
        <v>1</v>
      </c>
      <c r="D53" s="91">
        <v>1</v>
      </c>
      <c r="E53" s="91"/>
      <c r="F53" s="91"/>
      <c r="G53" s="187"/>
      <c r="H53" s="179"/>
    </row>
    <row r="54" spans="1:8" ht="15.75">
      <c r="A54" s="189" t="s">
        <v>21</v>
      </c>
      <c r="B54" s="190" t="s">
        <v>116</v>
      </c>
      <c r="C54" s="156">
        <v>1</v>
      </c>
      <c r="D54" s="91"/>
      <c r="E54" s="91"/>
      <c r="F54" s="91">
        <v>2</v>
      </c>
      <c r="G54" s="187"/>
      <c r="H54" s="179"/>
    </row>
    <row r="55" spans="1:8" ht="15.75">
      <c r="A55" s="189" t="s">
        <v>22</v>
      </c>
      <c r="B55" s="190" t="s">
        <v>118</v>
      </c>
      <c r="C55" s="156">
        <v>1</v>
      </c>
      <c r="D55" s="91"/>
      <c r="E55" s="91">
        <v>2</v>
      </c>
      <c r="F55" s="91"/>
      <c r="G55" s="187"/>
      <c r="H55" s="179"/>
    </row>
    <row r="56" spans="1:8" ht="15.75">
      <c r="A56" s="189" t="s">
        <v>23</v>
      </c>
      <c r="B56" s="190" t="s">
        <v>103</v>
      </c>
      <c r="C56" s="91">
        <v>1</v>
      </c>
      <c r="D56" s="91"/>
      <c r="E56" s="91"/>
      <c r="F56" s="91">
        <v>2</v>
      </c>
      <c r="G56" s="187"/>
      <c r="H56" s="179"/>
    </row>
    <row r="57" spans="1:8" ht="15.75">
      <c r="A57" s="189" t="s">
        <v>43</v>
      </c>
      <c r="B57" s="190" t="s">
        <v>104</v>
      </c>
      <c r="C57" s="91">
        <v>1</v>
      </c>
      <c r="D57" s="91"/>
      <c r="E57" s="91"/>
      <c r="F57" s="91"/>
      <c r="G57" s="187"/>
      <c r="H57" s="179"/>
    </row>
    <row r="58" spans="1:8" ht="15.75">
      <c r="A58" s="189" t="s">
        <v>202</v>
      </c>
      <c r="B58" s="190" t="s">
        <v>105</v>
      </c>
      <c r="C58" s="91">
        <v>1</v>
      </c>
      <c r="D58" s="91"/>
      <c r="E58" s="91"/>
      <c r="F58" s="91">
        <v>1</v>
      </c>
      <c r="G58" s="187"/>
      <c r="H58" s="179"/>
    </row>
    <row r="59" spans="1:8" ht="15.75">
      <c r="A59" s="189" t="s">
        <v>44</v>
      </c>
      <c r="B59" s="190" t="s">
        <v>119</v>
      </c>
      <c r="C59" s="91">
        <v>1</v>
      </c>
      <c r="D59" s="91"/>
      <c r="E59" s="91"/>
      <c r="F59" s="91">
        <v>2</v>
      </c>
      <c r="G59" s="187"/>
      <c r="H59" s="179"/>
    </row>
    <row r="60" spans="1:8" ht="15.75">
      <c r="A60" s="189" t="s">
        <v>45</v>
      </c>
      <c r="B60" s="190" t="s">
        <v>89</v>
      </c>
      <c r="C60" s="91"/>
      <c r="D60" s="91"/>
      <c r="E60" s="91"/>
      <c r="F60" s="91">
        <v>2</v>
      </c>
      <c r="G60" s="187"/>
      <c r="H60" s="179"/>
    </row>
    <row r="61" spans="1:8" ht="15.75">
      <c r="A61" s="177"/>
      <c r="B61" s="182" t="s">
        <v>203</v>
      </c>
      <c r="C61" s="178">
        <f>SUM(C52:C60)</f>
        <v>8</v>
      </c>
      <c r="D61" s="178">
        <f>SUM(D52:D60)</f>
        <v>1</v>
      </c>
      <c r="E61" s="178"/>
      <c r="F61" s="178">
        <f>SUM(F52:F60)</f>
        <v>10</v>
      </c>
      <c r="G61" s="178">
        <f>SUM(G52:G60)</f>
        <v>0</v>
      </c>
      <c r="H61" s="179"/>
    </row>
    <row r="62" spans="1:8" ht="15.75">
      <c r="A62" s="177"/>
      <c r="B62" s="177"/>
      <c r="C62" s="178">
        <f>SUM(C61:F61)</f>
        <v>19</v>
      </c>
      <c r="D62" s="178"/>
      <c r="E62" s="178" t="s">
        <v>199</v>
      </c>
      <c r="F62" s="178"/>
      <c r="G62" s="178"/>
      <c r="H62" s="179"/>
    </row>
    <row r="63" spans="1:8" ht="15.75">
      <c r="A63" s="177" t="s">
        <v>195</v>
      </c>
      <c r="B63" s="177" t="s">
        <v>205</v>
      </c>
      <c r="C63" s="178" t="s">
        <v>197</v>
      </c>
      <c r="D63" s="178" t="s">
        <v>198</v>
      </c>
      <c r="E63" s="181"/>
      <c r="F63" s="178" t="s">
        <v>200</v>
      </c>
      <c r="G63" s="178" t="s">
        <v>201</v>
      </c>
      <c r="H63" s="191" t="s">
        <v>210</v>
      </c>
    </row>
    <row r="64" spans="1:8" ht="15.75">
      <c r="A64" s="180" t="s">
        <v>19</v>
      </c>
      <c r="B64" s="190" t="s">
        <v>85</v>
      </c>
      <c r="C64" s="91">
        <v>1</v>
      </c>
      <c r="D64" s="91"/>
      <c r="E64" s="91"/>
      <c r="F64" s="91"/>
      <c r="G64" s="187"/>
      <c r="H64" s="179"/>
    </row>
    <row r="65" spans="1:8" ht="15.75">
      <c r="A65" s="180" t="s">
        <v>20</v>
      </c>
      <c r="B65" s="190" t="s">
        <v>107</v>
      </c>
      <c r="C65" s="156">
        <v>1</v>
      </c>
      <c r="D65" s="91"/>
      <c r="E65" s="91">
        <v>1</v>
      </c>
      <c r="F65" s="91">
        <v>1</v>
      </c>
      <c r="G65" s="187"/>
      <c r="H65" s="179"/>
    </row>
    <row r="66" spans="1:8" ht="15.75">
      <c r="A66" s="180" t="s">
        <v>21</v>
      </c>
      <c r="B66" s="190" t="s">
        <v>99</v>
      </c>
      <c r="C66" s="156">
        <v>1</v>
      </c>
      <c r="D66" s="91"/>
      <c r="E66" s="181"/>
      <c r="F66" s="91"/>
      <c r="G66" s="187"/>
      <c r="H66" s="179"/>
    </row>
    <row r="67" spans="1:8" ht="15.75">
      <c r="A67" s="180" t="s">
        <v>22</v>
      </c>
      <c r="B67" s="190" t="s">
        <v>101</v>
      </c>
      <c r="C67" s="91">
        <v>1</v>
      </c>
      <c r="D67" s="91"/>
      <c r="E67" s="91">
        <v>1</v>
      </c>
      <c r="F67" s="91"/>
      <c r="G67" s="187"/>
      <c r="H67" s="179"/>
    </row>
    <row r="68" spans="1:8" ht="15">
      <c r="A68" s="180" t="s">
        <v>23</v>
      </c>
      <c r="B68" s="190" t="s">
        <v>117</v>
      </c>
      <c r="C68" s="156">
        <v>2</v>
      </c>
      <c r="D68" s="91"/>
      <c r="E68" s="91"/>
      <c r="F68" s="91">
        <v>2</v>
      </c>
      <c r="G68" s="187"/>
      <c r="H68" s="179"/>
    </row>
    <row r="69" spans="1:8" ht="15">
      <c r="A69" s="180" t="s">
        <v>43</v>
      </c>
      <c r="B69" s="190" t="s">
        <v>102</v>
      </c>
      <c r="C69" s="91">
        <v>1</v>
      </c>
      <c r="D69" s="91"/>
      <c r="E69" s="91"/>
      <c r="F69" s="91">
        <v>2</v>
      </c>
      <c r="G69" s="187"/>
      <c r="H69" s="179"/>
    </row>
    <row r="70" spans="1:8" ht="15">
      <c r="A70" s="180" t="s">
        <v>202</v>
      </c>
      <c r="B70" s="190" t="s">
        <v>106</v>
      </c>
      <c r="C70" s="156">
        <v>1</v>
      </c>
      <c r="D70" s="91"/>
      <c r="E70" s="91"/>
      <c r="F70" s="91">
        <v>2</v>
      </c>
      <c r="G70" s="187"/>
      <c r="H70" s="179"/>
    </row>
    <row r="71" spans="1:8" ht="15">
      <c r="A71" s="180" t="s">
        <v>44</v>
      </c>
      <c r="B71" s="190" t="s">
        <v>68</v>
      </c>
      <c r="C71" s="91"/>
      <c r="D71" s="91"/>
      <c r="E71" s="91"/>
      <c r="F71" s="91">
        <v>2</v>
      </c>
      <c r="G71" s="187"/>
      <c r="H71" s="179"/>
    </row>
    <row r="72" spans="1:8" ht="15">
      <c r="A72" s="177"/>
      <c r="B72" s="182" t="s">
        <v>203</v>
      </c>
      <c r="C72" s="178">
        <f>SUM(C64:C71)</f>
        <v>8</v>
      </c>
      <c r="D72" s="178">
        <f>SUM(D64:D71)</f>
        <v>0</v>
      </c>
      <c r="E72" s="178"/>
      <c r="F72" s="178">
        <f>SUM(F64:F71)</f>
        <v>9</v>
      </c>
      <c r="G72" s="178">
        <f>SUM(G64:G71)</f>
        <v>0</v>
      </c>
      <c r="H72" s="179"/>
    </row>
    <row r="73" spans="1:8" ht="15">
      <c r="A73" s="177"/>
      <c r="B73" s="177"/>
      <c r="C73" s="178">
        <f>SUM(C72:F72)</f>
        <v>17</v>
      </c>
      <c r="D73" s="178"/>
      <c r="F73" s="178"/>
      <c r="G73" s="178"/>
      <c r="H73" s="179"/>
    </row>
  </sheetData>
  <mergeCells count="1">
    <mergeCell ref="C23:F2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3" r:id="rId3"/>
  <rowBreaks count="1" manualBreakCount="1">
    <brk id="23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zoomScalePageLayoutView="0" workbookViewId="0" topLeftCell="A37">
      <selection activeCell="B51" sqref="B51"/>
    </sheetView>
  </sheetViews>
  <sheetFormatPr defaultColWidth="9.00390625" defaultRowHeight="12.75"/>
  <cols>
    <col min="1" max="1" width="49.25390625" style="1" customWidth="1"/>
    <col min="2" max="5" width="12.75390625" style="1" customWidth="1"/>
    <col min="6" max="6" width="11.75390625" style="1" customWidth="1"/>
    <col min="7" max="16384" width="9.125" style="1" customWidth="1"/>
  </cols>
  <sheetData>
    <row r="1" ht="12.75">
      <c r="F1" s="2" t="s">
        <v>120</v>
      </c>
    </row>
    <row r="2" ht="12.75">
      <c r="F2" s="2"/>
    </row>
    <row r="3" spans="1:6" ht="15.75">
      <c r="A3" s="222" t="s">
        <v>176</v>
      </c>
      <c r="B3" s="222"/>
      <c r="C3" s="222"/>
      <c r="D3" s="222"/>
      <c r="E3" s="222"/>
      <c r="F3" s="222"/>
    </row>
    <row r="4" spans="1:6" ht="12.75">
      <c r="A4" s="3"/>
      <c r="B4" s="3"/>
      <c r="C4" s="3"/>
      <c r="D4" s="3"/>
      <c r="E4" s="3"/>
      <c r="F4" s="3"/>
    </row>
    <row r="5" spans="1:6" ht="12.75">
      <c r="A5" s="4" t="s">
        <v>121</v>
      </c>
      <c r="B5" s="5" t="s">
        <v>90</v>
      </c>
      <c r="C5" s="5"/>
      <c r="D5" s="3"/>
      <c r="E5" s="3"/>
      <c r="F5" s="3"/>
    </row>
    <row r="6" spans="1:6" ht="12.75">
      <c r="A6" s="6"/>
      <c r="B6" s="7" t="s">
        <v>71</v>
      </c>
      <c r="C6" s="8"/>
      <c r="D6" s="9"/>
      <c r="E6" s="3"/>
      <c r="F6" s="3"/>
    </row>
    <row r="7" spans="1:6" ht="12.75">
      <c r="A7" s="4" t="s">
        <v>122</v>
      </c>
      <c r="B7" s="169" t="s">
        <v>70</v>
      </c>
      <c r="C7" s="5"/>
      <c r="D7" s="3"/>
      <c r="E7" s="3"/>
      <c r="F7" s="3"/>
    </row>
    <row r="8" spans="1:6" ht="12.75">
      <c r="A8" s="4" t="s">
        <v>123</v>
      </c>
      <c r="B8" s="169" t="s">
        <v>75</v>
      </c>
      <c r="C8" s="5"/>
      <c r="D8" s="3"/>
      <c r="E8" s="3"/>
      <c r="F8" s="3"/>
    </row>
    <row r="9" spans="1:6" ht="12.75">
      <c r="A9" s="4"/>
      <c r="B9" s="169" t="s">
        <v>76</v>
      </c>
      <c r="C9" s="5"/>
      <c r="D9" s="3"/>
      <c r="E9" s="3"/>
      <c r="F9" s="3"/>
    </row>
    <row r="10" spans="1:6" ht="12.75">
      <c r="A10" s="4" t="s">
        <v>124</v>
      </c>
      <c r="B10" s="5" t="s">
        <v>187</v>
      </c>
      <c r="C10" s="5"/>
      <c r="D10" s="3"/>
      <c r="E10" s="3"/>
      <c r="F10" s="3"/>
    </row>
    <row r="11" spans="1:6" ht="12.75">
      <c r="A11" s="4" t="s">
        <v>185</v>
      </c>
      <c r="B11" s="5" t="s">
        <v>186</v>
      </c>
      <c r="C11" s="5"/>
      <c r="D11" s="3"/>
      <c r="E11" s="3"/>
      <c r="F11" s="3"/>
    </row>
    <row r="12" spans="1:6" ht="12.75">
      <c r="A12" s="4" t="s">
        <v>125</v>
      </c>
      <c r="B12" s="5" t="s">
        <v>169</v>
      </c>
      <c r="C12" s="5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223" t="s">
        <v>175</v>
      </c>
      <c r="B14" s="219" t="s">
        <v>126</v>
      </c>
      <c r="C14" s="221"/>
      <c r="D14" s="11" t="s">
        <v>127</v>
      </c>
      <c r="E14" s="219" t="s">
        <v>128</v>
      </c>
      <c r="F14" s="221"/>
    </row>
    <row r="15" spans="1:6" ht="12.75">
      <c r="A15" s="224"/>
      <c r="B15" s="11" t="s">
        <v>129</v>
      </c>
      <c r="C15" s="11" t="s">
        <v>130</v>
      </c>
      <c r="D15" s="11" t="s">
        <v>130</v>
      </c>
      <c r="E15" s="11" t="s">
        <v>129</v>
      </c>
      <c r="F15" s="11" t="s">
        <v>130</v>
      </c>
    </row>
    <row r="16" spans="1:6" ht="12.75">
      <c r="A16" s="12" t="s">
        <v>131</v>
      </c>
      <c r="B16" s="11">
        <f>SUM(B17,B21)</f>
        <v>150</v>
      </c>
      <c r="C16" s="13">
        <f>SUM(C17,C21)</f>
        <v>180</v>
      </c>
      <c r="D16" s="11" t="s">
        <v>132</v>
      </c>
      <c r="E16" s="13">
        <f>SUM(E17,E21)</f>
        <v>15</v>
      </c>
      <c r="F16" s="13">
        <f>SUM(F17,F21)</f>
        <v>19</v>
      </c>
    </row>
    <row r="17" spans="1:6" ht="12.75">
      <c r="A17" s="14" t="s">
        <v>133</v>
      </c>
      <c r="B17" s="15">
        <f>SUM(B18:B20)</f>
        <v>30</v>
      </c>
      <c r="C17" s="15">
        <f>SUM(C19:C20)</f>
        <v>30</v>
      </c>
      <c r="D17" s="16" t="s">
        <v>132</v>
      </c>
      <c r="E17" s="15">
        <v>3</v>
      </c>
      <c r="F17" s="15">
        <f>SUM(F19:F20)</f>
        <v>4</v>
      </c>
    </row>
    <row r="18" spans="1:6" ht="12.75">
      <c r="A18" s="216" t="s">
        <v>134</v>
      </c>
      <c r="B18" s="217"/>
      <c r="C18" s="217"/>
      <c r="D18" s="217"/>
      <c r="E18" s="217"/>
      <c r="F18" s="218"/>
    </row>
    <row r="19" spans="1:6" ht="12.75">
      <c r="A19" s="162" t="s">
        <v>177</v>
      </c>
      <c r="B19" s="17">
        <v>30</v>
      </c>
      <c r="C19" s="18">
        <v>30</v>
      </c>
      <c r="D19" s="11" t="s">
        <v>161</v>
      </c>
      <c r="E19" s="11" t="s">
        <v>132</v>
      </c>
      <c r="F19" s="19">
        <v>4</v>
      </c>
    </row>
    <row r="20" spans="1:6" ht="12.75">
      <c r="A20" s="22"/>
      <c r="B20" s="17"/>
      <c r="C20" s="17"/>
      <c r="D20" s="11"/>
      <c r="E20" s="11"/>
      <c r="F20" s="23"/>
    </row>
    <row r="21" spans="1:6" ht="12.75">
      <c r="A21" s="14" t="s">
        <v>135</v>
      </c>
      <c r="B21" s="15">
        <v>120</v>
      </c>
      <c r="C21" s="15">
        <f>SUM(C23:C27)</f>
        <v>150</v>
      </c>
      <c r="D21" s="16" t="s">
        <v>132</v>
      </c>
      <c r="E21" s="15">
        <v>12</v>
      </c>
      <c r="F21" s="15">
        <f>SUM(F23:F27)</f>
        <v>15</v>
      </c>
    </row>
    <row r="22" spans="1:6" ht="12.75">
      <c r="A22" s="216" t="s">
        <v>134</v>
      </c>
      <c r="B22" s="217"/>
      <c r="C22" s="217"/>
      <c r="D22" s="217"/>
      <c r="E22" s="217"/>
      <c r="F22" s="218"/>
    </row>
    <row r="23" spans="1:6" ht="12.75">
      <c r="A23" s="24" t="s">
        <v>93</v>
      </c>
      <c r="B23" s="11" t="s">
        <v>132</v>
      </c>
      <c r="C23" s="18">
        <v>30</v>
      </c>
      <c r="D23" s="11" t="s">
        <v>162</v>
      </c>
      <c r="E23" s="11" t="s">
        <v>132</v>
      </c>
      <c r="F23" s="19">
        <v>3</v>
      </c>
    </row>
    <row r="24" spans="1:6" ht="12.75">
      <c r="A24" s="24" t="s">
        <v>82</v>
      </c>
      <c r="B24" s="11" t="s">
        <v>132</v>
      </c>
      <c r="C24" s="20">
        <v>30</v>
      </c>
      <c r="D24" s="11" t="s">
        <v>163</v>
      </c>
      <c r="E24" s="11" t="s">
        <v>132</v>
      </c>
      <c r="F24" s="21">
        <v>3</v>
      </c>
    </row>
    <row r="25" spans="1:6" ht="12.75">
      <c r="A25" s="24" t="s">
        <v>83</v>
      </c>
      <c r="B25" s="11" t="s">
        <v>132</v>
      </c>
      <c r="C25" s="20">
        <v>30</v>
      </c>
      <c r="D25" s="11" t="s">
        <v>164</v>
      </c>
      <c r="E25" s="11" t="s">
        <v>132</v>
      </c>
      <c r="F25" s="21">
        <v>3</v>
      </c>
    </row>
    <row r="26" spans="1:6" ht="12.75">
      <c r="A26" s="24" t="s">
        <v>84</v>
      </c>
      <c r="B26" s="11" t="s">
        <v>132</v>
      </c>
      <c r="C26" s="20">
        <v>30</v>
      </c>
      <c r="D26" s="11" t="s">
        <v>165</v>
      </c>
      <c r="E26" s="11" t="s">
        <v>132</v>
      </c>
      <c r="F26" s="21">
        <v>3</v>
      </c>
    </row>
    <row r="27" spans="1:6" ht="12.75">
      <c r="A27" s="24" t="s">
        <v>184</v>
      </c>
      <c r="B27" s="11" t="s">
        <v>132</v>
      </c>
      <c r="C27" s="20">
        <v>30</v>
      </c>
      <c r="D27" s="11" t="s">
        <v>166</v>
      </c>
      <c r="E27" s="11" t="s">
        <v>132</v>
      </c>
      <c r="F27" s="21">
        <v>3</v>
      </c>
    </row>
    <row r="29" spans="1:6" ht="12.75">
      <c r="A29" s="25" t="s">
        <v>136</v>
      </c>
      <c r="B29" s="26">
        <v>900</v>
      </c>
      <c r="C29" s="26">
        <v>900</v>
      </c>
      <c r="D29" s="26" t="s">
        <v>132</v>
      </c>
      <c r="E29" s="27">
        <v>90</v>
      </c>
      <c r="F29" s="28">
        <v>90</v>
      </c>
    </row>
    <row r="30" spans="1:6" ht="12.75">
      <c r="A30" s="219"/>
      <c r="B30" s="220"/>
      <c r="C30" s="220"/>
      <c r="D30" s="220"/>
      <c r="E30" s="220"/>
      <c r="F30" s="221"/>
    </row>
    <row r="31" spans="1:6" ht="12.75">
      <c r="A31" s="14" t="s">
        <v>137</v>
      </c>
      <c r="B31" s="16">
        <v>3</v>
      </c>
      <c r="C31" s="16">
        <v>3</v>
      </c>
      <c r="D31" s="16" t="s">
        <v>132</v>
      </c>
      <c r="E31" s="16" t="s">
        <v>132</v>
      </c>
      <c r="F31" s="16" t="s">
        <v>132</v>
      </c>
    </row>
    <row r="32" spans="1:6" ht="12.75">
      <c r="A32" s="219"/>
      <c r="B32" s="220"/>
      <c r="C32" s="220"/>
      <c r="D32" s="220"/>
      <c r="E32" s="220"/>
      <c r="F32" s="221"/>
    </row>
    <row r="33" spans="1:6" ht="25.5">
      <c r="A33" s="29" t="s">
        <v>182</v>
      </c>
      <c r="B33" s="10" t="s">
        <v>132</v>
      </c>
      <c r="C33" s="10" t="s">
        <v>132</v>
      </c>
      <c r="D33" s="10" t="s">
        <v>181</v>
      </c>
      <c r="E33" s="10" t="s">
        <v>188</v>
      </c>
      <c r="F33" s="10" t="s">
        <v>188</v>
      </c>
    </row>
    <row r="34" spans="1:6" ht="25.5">
      <c r="A34" s="12" t="s">
        <v>138</v>
      </c>
      <c r="B34" s="11" t="s">
        <v>132</v>
      </c>
      <c r="C34" s="11" t="s">
        <v>132</v>
      </c>
      <c r="D34" s="12" t="s">
        <v>178</v>
      </c>
      <c r="E34" s="11">
        <v>20</v>
      </c>
      <c r="F34" s="11">
        <v>20</v>
      </c>
    </row>
    <row r="35" spans="1:6" ht="12.75">
      <c r="A35" s="3"/>
      <c r="B35" s="3"/>
      <c r="C35" s="3"/>
      <c r="D35" s="3"/>
      <c r="E35" s="3"/>
      <c r="F35" s="3"/>
    </row>
    <row r="36" spans="1:6" ht="12.75">
      <c r="A36" s="5" t="s">
        <v>139</v>
      </c>
      <c r="B36" s="3"/>
      <c r="C36" s="3"/>
      <c r="D36" s="3"/>
      <c r="E36" s="3"/>
      <c r="F36" s="3"/>
    </row>
    <row r="37" spans="1:6" ht="12.75">
      <c r="A37" s="5"/>
      <c r="B37" s="3"/>
      <c r="C37" s="3"/>
      <c r="D37" s="3"/>
      <c r="E37" s="3"/>
      <c r="F37" s="3"/>
    </row>
    <row r="38" spans="1:6" ht="12.75">
      <c r="A38" s="30" t="s">
        <v>140</v>
      </c>
      <c r="B38" s="3"/>
      <c r="C38" s="3"/>
      <c r="D38" s="3"/>
      <c r="E38" s="3"/>
      <c r="F38" s="3"/>
    </row>
    <row r="39" spans="1:6" ht="48" customHeight="1">
      <c r="A39" s="205" t="s">
        <v>170</v>
      </c>
      <c r="B39" s="205"/>
      <c r="C39" s="205"/>
      <c r="D39" s="205"/>
      <c r="E39" s="205"/>
      <c r="F39" s="205"/>
    </row>
    <row r="40" spans="1:6" ht="12.75">
      <c r="A40" s="3"/>
      <c r="B40" s="3"/>
      <c r="C40" s="3"/>
      <c r="D40" s="3"/>
      <c r="E40" s="3"/>
      <c r="F40" s="3"/>
    </row>
    <row r="41" spans="1:6" ht="12.75">
      <c r="A41" s="31" t="s">
        <v>141</v>
      </c>
      <c r="B41" s="31" t="s">
        <v>142</v>
      </c>
      <c r="C41" s="207" t="s">
        <v>143</v>
      </c>
      <c r="D41" s="207"/>
      <c r="E41" s="207" t="s">
        <v>144</v>
      </c>
      <c r="F41" s="207"/>
    </row>
    <row r="42" spans="1:6" ht="12.75">
      <c r="A42" s="22" t="s">
        <v>145</v>
      </c>
      <c r="B42" s="163">
        <v>0.45</v>
      </c>
      <c r="C42" s="208">
        <v>405</v>
      </c>
      <c r="D42" s="208"/>
      <c r="E42" s="213">
        <f>C42/C44</f>
        <v>0.45</v>
      </c>
      <c r="F42" s="213"/>
    </row>
    <row r="43" spans="1:6" ht="13.5" thickBot="1">
      <c r="A43" s="32" t="s">
        <v>146</v>
      </c>
      <c r="B43" s="163">
        <v>0.55</v>
      </c>
      <c r="C43" s="210">
        <v>495</v>
      </c>
      <c r="D43" s="210"/>
      <c r="E43" s="213">
        <f>C43/C44</f>
        <v>0.55</v>
      </c>
      <c r="F43" s="213"/>
    </row>
    <row r="44" spans="1:6" ht="12.75">
      <c r="A44" s="33" t="s">
        <v>147</v>
      </c>
      <c r="B44" s="34">
        <v>1</v>
      </c>
      <c r="C44" s="214">
        <f>SUM(C42:D43)</f>
        <v>900</v>
      </c>
      <c r="D44" s="215"/>
      <c r="E44" s="212">
        <f>SUM(E42:F43)</f>
        <v>1</v>
      </c>
      <c r="F44" s="212"/>
    </row>
    <row r="45" spans="1:6" ht="12.75">
      <c r="A45" s="5"/>
      <c r="B45" s="3"/>
      <c r="C45" s="3"/>
      <c r="D45" s="3"/>
      <c r="E45" s="3"/>
      <c r="F45" s="3"/>
    </row>
    <row r="46" spans="1:6" ht="12.75">
      <c r="A46" s="5" t="s">
        <v>148</v>
      </c>
      <c r="B46" s="3"/>
      <c r="C46" s="3"/>
      <c r="D46" s="3"/>
      <c r="E46" s="3"/>
      <c r="F46" s="3"/>
    </row>
    <row r="47" spans="1:6" ht="39" customHeight="1">
      <c r="A47" s="205" t="s">
        <v>149</v>
      </c>
      <c r="B47" s="205"/>
      <c r="C47" s="205"/>
      <c r="D47" s="205"/>
      <c r="E47" s="205"/>
      <c r="F47" s="205"/>
    </row>
    <row r="48" spans="1:6" ht="12.75">
      <c r="A48" s="5"/>
      <c r="B48" s="3"/>
      <c r="C48" s="3"/>
      <c r="D48" s="3"/>
      <c r="E48" s="3"/>
      <c r="F48" s="3"/>
    </row>
    <row r="49" spans="1:6" ht="25.5">
      <c r="A49" s="31" t="s">
        <v>150</v>
      </c>
      <c r="B49" s="31" t="s">
        <v>5</v>
      </c>
      <c r="C49" s="207" t="s">
        <v>143</v>
      </c>
      <c r="D49" s="207"/>
      <c r="E49" s="207" t="s">
        <v>144</v>
      </c>
      <c r="F49" s="207"/>
    </row>
    <row r="50" spans="1:6" ht="25.5">
      <c r="A50" s="22" t="s">
        <v>151</v>
      </c>
      <c r="B50" s="17" t="s">
        <v>190</v>
      </c>
      <c r="C50" s="208">
        <f>465+120</f>
        <v>585</v>
      </c>
      <c r="D50" s="208"/>
      <c r="E50" s="209">
        <f>C50*1/$C$52</f>
        <v>0.65</v>
      </c>
      <c r="F50" s="209"/>
    </row>
    <row r="51" spans="1:6" ht="13.5" thickBot="1">
      <c r="A51" s="32" t="s">
        <v>152</v>
      </c>
      <c r="B51" s="17" t="s">
        <v>191</v>
      </c>
      <c r="C51" s="210">
        <f>435-120</f>
        <v>315</v>
      </c>
      <c r="D51" s="210"/>
      <c r="E51" s="209">
        <f>C51*1/$C$52</f>
        <v>0.35</v>
      </c>
      <c r="F51" s="209"/>
    </row>
    <row r="52" spans="1:6" ht="12.75">
      <c r="A52" s="33" t="s">
        <v>147</v>
      </c>
      <c r="B52" s="34">
        <v>1</v>
      </c>
      <c r="C52" s="211">
        <f>SUM(C50:D51)</f>
        <v>900</v>
      </c>
      <c r="D52" s="211"/>
      <c r="E52" s="212">
        <f>SUM(E50:F51)</f>
        <v>1</v>
      </c>
      <c r="F52" s="212"/>
    </row>
    <row r="53" spans="1:6" ht="12.75">
      <c r="A53" s="5"/>
      <c r="B53" s="3"/>
      <c r="C53" s="3"/>
      <c r="D53" s="3"/>
      <c r="E53" s="3"/>
      <c r="F53" s="3"/>
    </row>
    <row r="54" spans="1:6" ht="12.75">
      <c r="A54" s="30" t="s">
        <v>153</v>
      </c>
      <c r="B54" s="3"/>
      <c r="C54" s="3"/>
      <c r="D54" s="3"/>
      <c r="E54" s="3"/>
      <c r="F54" s="3"/>
    </row>
    <row r="55" spans="1:6" ht="83.25" customHeight="1">
      <c r="A55" s="205" t="s">
        <v>183</v>
      </c>
      <c r="B55" s="205"/>
      <c r="C55" s="205"/>
      <c r="D55" s="205"/>
      <c r="E55" s="205"/>
      <c r="F55" s="205"/>
    </row>
    <row r="56" spans="1:6" ht="12.75">
      <c r="A56" s="35"/>
      <c r="B56" s="35"/>
      <c r="C56" s="35"/>
      <c r="D56" s="35"/>
      <c r="E56" s="35"/>
      <c r="F56" s="35"/>
    </row>
    <row r="57" spans="1:6" ht="12.75">
      <c r="A57" s="36" t="s">
        <v>154</v>
      </c>
      <c r="B57" s="207" t="s">
        <v>155</v>
      </c>
      <c r="C57" s="207"/>
      <c r="D57" s="207" t="s">
        <v>156</v>
      </c>
      <c r="E57" s="207"/>
      <c r="F57" s="31" t="s">
        <v>129</v>
      </c>
    </row>
    <row r="58" spans="1:10" s="39" customFormat="1" ht="12.75">
      <c r="A58" s="37" t="s">
        <v>168</v>
      </c>
      <c r="B58" s="206" t="s">
        <v>180</v>
      </c>
      <c r="C58" s="206"/>
      <c r="D58" s="206">
        <v>465</v>
      </c>
      <c r="E58" s="206"/>
      <c r="F58" s="38">
        <v>225</v>
      </c>
      <c r="J58" s="39">
        <f>750*30%</f>
        <v>225</v>
      </c>
    </row>
    <row r="59" spans="1:6" s="39" customFormat="1" ht="12.75">
      <c r="A59" s="37" t="s">
        <v>167</v>
      </c>
      <c r="B59" s="206" t="s">
        <v>179</v>
      </c>
      <c r="C59" s="206"/>
      <c r="D59" s="206">
        <v>465</v>
      </c>
      <c r="E59" s="206"/>
      <c r="F59" s="38">
        <v>225</v>
      </c>
    </row>
    <row r="60" spans="1:6" ht="12.75">
      <c r="A60" s="8"/>
      <c r="B60" s="40"/>
      <c r="C60" s="40"/>
      <c r="D60" s="41"/>
      <c r="E60" s="41"/>
      <c r="F60" s="42"/>
    </row>
    <row r="61" spans="1:6" ht="25.5" customHeight="1">
      <c r="A61" s="43"/>
      <c r="B61" s="40"/>
      <c r="C61" s="40"/>
      <c r="D61" s="40"/>
      <c r="E61" s="44" t="s">
        <v>157</v>
      </c>
      <c r="F61" s="42"/>
    </row>
    <row r="62" spans="1:6" ht="12.75">
      <c r="A62" s="43"/>
      <c r="B62" s="40"/>
      <c r="C62" s="40"/>
      <c r="D62" s="40"/>
      <c r="E62" s="40"/>
      <c r="F62" s="42"/>
    </row>
    <row r="63" spans="1:3" ht="12.75">
      <c r="A63" s="43"/>
      <c r="B63" s="40"/>
      <c r="C63" s="40"/>
    </row>
    <row r="64" spans="1:3" ht="12.75">
      <c r="A64" s="43"/>
      <c r="B64" s="40"/>
      <c r="C64" s="40"/>
    </row>
    <row r="65" spans="1:6" ht="12.75">
      <c r="A65" s="3"/>
      <c r="B65" s="3"/>
      <c r="C65" s="3"/>
      <c r="D65" s="3"/>
      <c r="E65" s="44" t="s">
        <v>158</v>
      </c>
      <c r="F65" s="45"/>
    </row>
    <row r="66" spans="1:6" ht="12.75">
      <c r="A66" s="44" t="s">
        <v>0</v>
      </c>
      <c r="B66" s="3"/>
      <c r="C66" s="3"/>
      <c r="D66" s="3"/>
      <c r="E66" s="46" t="s">
        <v>159</v>
      </c>
      <c r="F66" s="47"/>
    </row>
    <row r="67" spans="1:6" ht="12.75">
      <c r="A67" s="44"/>
      <c r="B67" s="45"/>
      <c r="C67" s="45"/>
      <c r="D67" s="47"/>
      <c r="E67" s="46" t="s">
        <v>4</v>
      </c>
      <c r="F67" s="47"/>
    </row>
    <row r="68" spans="2:6" ht="12.75">
      <c r="B68" s="45"/>
      <c r="C68" s="45"/>
      <c r="D68" s="3"/>
      <c r="E68" s="44"/>
      <c r="F68" s="45"/>
    </row>
    <row r="69" spans="1:6" ht="12.75">
      <c r="A69" s="45"/>
      <c r="B69" s="45"/>
      <c r="C69" s="45"/>
      <c r="D69" s="3"/>
      <c r="E69" s="46"/>
      <c r="F69" s="47"/>
    </row>
    <row r="70" spans="1:6" ht="12.75">
      <c r="A70" s="44" t="s">
        <v>158</v>
      </c>
      <c r="B70" s="45"/>
      <c r="C70" s="45"/>
      <c r="D70" s="3"/>
      <c r="E70" s="3"/>
      <c r="F70" s="3"/>
    </row>
    <row r="71" spans="1:6" ht="12.75">
      <c r="A71" s="46" t="s">
        <v>160</v>
      </c>
      <c r="B71" s="3"/>
      <c r="C71" s="47"/>
      <c r="D71" s="3"/>
      <c r="E71" s="3"/>
      <c r="F71" s="3"/>
    </row>
    <row r="72" spans="1:6" ht="12.75">
      <c r="A72" s="46" t="s">
        <v>4</v>
      </c>
      <c r="B72" s="47"/>
      <c r="C72" s="47"/>
      <c r="D72" s="3"/>
      <c r="E72" s="3"/>
      <c r="F72" s="3"/>
    </row>
    <row r="73" spans="1:6" ht="12.75">
      <c r="A73" s="43"/>
      <c r="B73" s="43"/>
      <c r="C73" s="43"/>
      <c r="D73" s="43"/>
      <c r="E73" s="43"/>
      <c r="F73" s="43"/>
    </row>
    <row r="74" spans="1:6" ht="12.75">
      <c r="A74" s="43"/>
      <c r="B74" s="43"/>
      <c r="C74" s="43"/>
      <c r="D74" s="43"/>
      <c r="E74" s="43"/>
      <c r="F74" s="4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</sheetData>
  <sheetProtection/>
  <mergeCells count="33">
    <mergeCell ref="A55:F55"/>
    <mergeCell ref="D59:E59"/>
    <mergeCell ref="B57:C57"/>
    <mergeCell ref="D57:E57"/>
    <mergeCell ref="B58:C58"/>
    <mergeCell ref="D58:E58"/>
    <mergeCell ref="A47:F47"/>
    <mergeCell ref="C49:D49"/>
    <mergeCell ref="E49:F49"/>
    <mergeCell ref="B59:C59"/>
    <mergeCell ref="C50:D50"/>
    <mergeCell ref="E50:F50"/>
    <mergeCell ref="C51:D51"/>
    <mergeCell ref="E51:F51"/>
    <mergeCell ref="C52:D52"/>
    <mergeCell ref="E52:F52"/>
    <mergeCell ref="C43:D43"/>
    <mergeCell ref="E43:F43"/>
    <mergeCell ref="C44:D44"/>
    <mergeCell ref="E44:F44"/>
    <mergeCell ref="A39:F39"/>
    <mergeCell ref="C41:D41"/>
    <mergeCell ref="E41:F41"/>
    <mergeCell ref="C42:D42"/>
    <mergeCell ref="E42:F42"/>
    <mergeCell ref="A18:F18"/>
    <mergeCell ref="A22:F22"/>
    <mergeCell ref="A30:F30"/>
    <mergeCell ref="A32:F32"/>
    <mergeCell ref="A3:F3"/>
    <mergeCell ref="A14:A15"/>
    <mergeCell ref="B14:C14"/>
    <mergeCell ref="E14:F14"/>
  </mergeCells>
  <printOptions/>
  <pageMargins left="0.7" right="0.7" top="0.75" bottom="0.75" header="0.3" footer="0.3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UTP-WM</cp:lastModifiedBy>
  <cp:lastPrinted>2012-09-13T11:20:22Z</cp:lastPrinted>
  <dcterms:created xsi:type="dcterms:W3CDTF">2005-11-04T08:43:51Z</dcterms:created>
  <dcterms:modified xsi:type="dcterms:W3CDTF">2012-10-05T09:28:03Z</dcterms:modified>
  <cp:category/>
  <cp:version/>
  <cp:contentType/>
  <cp:contentStatus/>
</cp:coreProperties>
</file>