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0" windowWidth="20730" windowHeight="11640" activeTab="0"/>
  </bookViews>
  <sheets>
    <sheet name="TR SD pl nr IV" sheetId="1" r:id="rId1"/>
    <sheet name="ECTS" sheetId="2" r:id="rId2"/>
    <sheet name="Analiza" sheetId="3" r:id="rId3"/>
    <sheet name="matryca plan IV TR SD" sheetId="4" r:id="rId4"/>
  </sheets>
  <externalReferences>
    <externalReference r:id="rId7"/>
  </externalReferences>
  <definedNames>
    <definedName name="_xlnm.Print_Area" localSheetId="2">'Analiza'!$A$1:$J$65</definedName>
    <definedName name="_xlnm.Print_Area" localSheetId="0">'TR SD pl nr IV'!$B$3:$AB$320</definedName>
  </definedNames>
  <calcPr fullCalcOnLoad="1"/>
</workbook>
</file>

<file path=xl/comments2.xml><?xml version="1.0" encoding="utf-8"?>
<comments xmlns="http://schemas.openxmlformats.org/spreadsheetml/2006/main">
  <authors>
    <author>darek</author>
  </authors>
  <commentList>
    <comment ref="F21" authorId="0">
      <text>
        <r>
          <rPr>
            <sz val="10"/>
            <rFont val="Tahoma"/>
            <family val="2"/>
          </rPr>
          <t xml:space="preserve"> 1</t>
        </r>
      </text>
    </comment>
    <comment ref="C40" authorId="0">
      <text>
        <r>
          <rPr>
            <sz val="10"/>
            <rFont val="Tahoma"/>
            <family val="2"/>
          </rPr>
          <t xml:space="preserve"> 1</t>
        </r>
      </text>
    </comment>
    <comment ref="D40" authorId="0">
      <text>
        <r>
          <rPr>
            <sz val="10"/>
            <rFont val="Tahoma"/>
            <family val="2"/>
          </rPr>
          <t xml:space="preserve"> 1</t>
        </r>
      </text>
    </comment>
    <comment ref="F54" authorId="0">
      <text>
        <r>
          <rPr>
            <sz val="10"/>
            <rFont val="Tahoma"/>
            <family val="2"/>
          </rPr>
          <t>3</t>
        </r>
      </text>
    </comment>
    <comment ref="E71" authorId="0">
      <text>
        <r>
          <rPr>
            <sz val="10"/>
            <rFont val="Tahoma"/>
            <family val="2"/>
          </rPr>
          <t xml:space="preserve"> 1</t>
        </r>
      </text>
    </comment>
    <comment ref="F79" authorId="0">
      <text>
        <r>
          <rPr>
            <sz val="10"/>
            <rFont val="Tahoma"/>
            <family val="2"/>
          </rPr>
          <t>3</t>
        </r>
      </text>
    </comment>
    <comment ref="E95" authorId="0">
      <text>
        <r>
          <rPr>
            <sz val="10"/>
            <rFont val="Tahoma"/>
            <family val="2"/>
          </rPr>
          <t xml:space="preserve"> 1</t>
        </r>
      </text>
    </comment>
    <comment ref="F104" authorId="0">
      <text>
        <r>
          <rPr>
            <sz val="10"/>
            <rFont val="Tahoma"/>
            <family val="2"/>
          </rPr>
          <t>3</t>
        </r>
      </text>
    </comment>
    <comment ref="E120" authorId="0">
      <text>
        <r>
          <rPr>
            <sz val="10"/>
            <rFont val="Tahoma"/>
            <family val="2"/>
          </rPr>
          <t xml:space="preserve"> 1</t>
        </r>
      </text>
    </comment>
    <comment ref="F129" authorId="0">
      <text>
        <r>
          <rPr>
            <sz val="10"/>
            <rFont val="Tahoma"/>
            <family val="2"/>
          </rPr>
          <t>3</t>
        </r>
      </text>
    </comment>
    <comment ref="E145" authorId="0">
      <text>
        <r>
          <rPr>
            <sz val="10"/>
            <rFont val="Tahoma"/>
            <family val="2"/>
          </rPr>
          <t xml:space="preserve"> 1</t>
        </r>
      </text>
    </comment>
    <comment ref="F154" authorId="0">
      <text>
        <r>
          <rPr>
            <sz val="10"/>
            <rFont val="Tahoma"/>
            <family val="2"/>
          </rPr>
          <t>3</t>
        </r>
      </text>
    </comment>
  </commentList>
</comments>
</file>

<file path=xl/sharedStrings.xml><?xml version="1.0" encoding="utf-8"?>
<sst xmlns="http://schemas.openxmlformats.org/spreadsheetml/2006/main" count="2383" uniqueCount="564">
  <si>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w ogólnej liczbie godzin i punktów ECTS przewidzianych w planie studiów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</si>
  <si>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niewymagane dla studiów II stopnia</t>
    </r>
  </si>
  <si>
    <t>……………………………………………</t>
  </si>
  <si>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1"/>
      </rPr>
      <t xml:space="preserve">niewymagane na studiach II stopnia o profilu ogólnoakademickim 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</si>
  <si>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dotyczy jedynie studiów o profilu ogólnoakademickim, wymagana realizacja zajęć powiązanych z prowadzonymi badaniami  naukowymi w dziedzinie wyszczególnionej w opisie efektów kształcenia w wymiarze ponad 50% ogólnej liczby pkt. ECTS (wymagane dostosowanie programów prowadzonych kierunków/ poziomów studiów zgodnie z terminem określonym w pkt VII.5 wytycznych Senatu)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</si>
  <si>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dotyczy jedynie studiów o profilu praktycznym, wymagana realizacja zajęć powiązanych z praktycznym przygotowaniem zawodowym w wymiarze ponad 50% ogólnej liczby pkt. ECTS (wymagane dostosowanie programów prowadzonych kierunków /poziomów studiów zgodnie z terminem określonym w pkt VII.5 wytycznych Senatu)</t>
    </r>
  </si>
  <si>
    <r>
      <t xml:space="preserve">Informatyzacja procesu transportowego </t>
    </r>
    <r>
      <rPr>
        <i/>
        <sz val="12"/>
        <rFont val="Cambria"/>
        <family val="0"/>
      </rPr>
      <t>- język angielski</t>
    </r>
  </si>
  <si>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</si>
  <si>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</si>
  <si>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</si>
  <si>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</si>
  <si>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</si>
  <si>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</si>
  <si>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</si>
  <si>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</si>
  <si>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</si>
  <si>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</si>
  <si>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</si>
  <si>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</si>
  <si>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W</t>
  </si>
  <si>
    <t>Ć</t>
  </si>
  <si>
    <t xml:space="preserve">L </t>
  </si>
  <si>
    <t>L</t>
  </si>
  <si>
    <t>A.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</si>
  <si>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</si>
  <si>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</si>
  <si>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</si>
  <si>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</si>
  <si>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</si>
  <si>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</si>
  <si>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</si>
  <si>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</si>
  <si>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</si>
  <si>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</si>
  <si>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</si>
  <si>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</si>
  <si>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</si>
  <si>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</si>
  <si>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</si>
  <si>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</si>
  <si>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</si>
  <si>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</si>
  <si>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</si>
  <si>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</si>
  <si>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</si>
  <si>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</si>
  <si>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</si>
  <si>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B.</t>
  </si>
  <si>
    <t>6.</t>
  </si>
  <si>
    <t>8.</t>
  </si>
  <si>
    <t>9.</t>
  </si>
  <si>
    <t>10.</t>
  </si>
  <si>
    <t>PODSUMOWANIE  ARKUSZA  1+2</t>
  </si>
  <si>
    <t>ARKUSZ 2</t>
  </si>
  <si>
    <t>PODSUMOWANIE  ARKUSZA  1+2+3</t>
  </si>
  <si>
    <t>ARKUSZ 3</t>
  </si>
  <si>
    <t>ARKUSZ 4</t>
  </si>
  <si>
    <t>P / S</t>
  </si>
  <si>
    <t>PRZEDMIOTY SPECJALNOŚCIOWE</t>
  </si>
  <si>
    <t>UWAGI:</t>
  </si>
  <si>
    <t xml:space="preserve">IM. J. i J. ŚNIADECKICH </t>
  </si>
  <si>
    <t>w BYDGOSZCZY</t>
  </si>
  <si>
    <t>P/S</t>
  </si>
  <si>
    <t xml:space="preserve"> - egzamin</t>
  </si>
  <si>
    <t>pkt. ECTS</t>
  </si>
  <si>
    <t>UNIWERSYTET TECHNOLOGICZNO-PRZYRODNICZY</t>
  </si>
  <si>
    <t>FORMA STUDIÓW:</t>
  </si>
  <si>
    <t>POZIOM STUDIÓW:</t>
  </si>
  <si>
    <t>Bydgoszcz dn. ……………………..</t>
  </si>
  <si>
    <t>11.</t>
  </si>
  <si>
    <t>12.</t>
  </si>
  <si>
    <t>13.</t>
  </si>
  <si>
    <t>Seminarium dyplomowe</t>
  </si>
  <si>
    <t>TRANSPORT</t>
  </si>
  <si>
    <t>Materiały eksploatacyjne</t>
  </si>
  <si>
    <t>1. TRANSPORT DROGOWY</t>
  </si>
  <si>
    <t>2. INŻYNIERIA RUCHU DROGOWEGO</t>
  </si>
  <si>
    <t>PRZEDMIOTY PODSTAWOWE</t>
  </si>
  <si>
    <t>Wybrane problemy matematyki stosowanej</t>
  </si>
  <si>
    <t>Metody matematyczne w transporcie</t>
  </si>
  <si>
    <t>PRZEDMIOTY KIERUNKOWE</t>
  </si>
  <si>
    <t>Niezawodność i bezpieczeństwo systemów transportowych</t>
  </si>
  <si>
    <t>Modelowanie procesów transportowych</t>
  </si>
  <si>
    <t>Mechanika stosowana</t>
  </si>
  <si>
    <t>Ekologia w transporcie</t>
  </si>
  <si>
    <t xml:space="preserve">7. </t>
  </si>
  <si>
    <t>Systemy pomiarowe w transporcie</t>
  </si>
  <si>
    <t>Tribologia</t>
  </si>
  <si>
    <t>Praca przejściowa</t>
  </si>
  <si>
    <t>WYDZIAŁ INŻYNIERII MECHANICZNEJ</t>
  </si>
  <si>
    <t>PODSUMOWANIE  ARKUSZA  1+2+4</t>
  </si>
  <si>
    <t>Jakość systemów transportowych</t>
  </si>
  <si>
    <t>Sterowanie i zarządzanie w systemach transportowych</t>
  </si>
  <si>
    <t>Paliwa alternatywne w transporcie drogowym</t>
  </si>
  <si>
    <t>Systemy teleinformatyczne w transporcie</t>
  </si>
  <si>
    <t>Technologia naprawy środków transportowych</t>
  </si>
  <si>
    <t>Infrastruktura logistyczna w transporcie</t>
  </si>
  <si>
    <t>Prawo cywilne i handlowe w transporcie</t>
  </si>
  <si>
    <t>Eksploatacja środków transportowych</t>
  </si>
  <si>
    <t>Technologie prac ładunkowych</t>
  </si>
  <si>
    <t>Informatyczne narzędzia wspomagania procesów ruchu</t>
  </si>
  <si>
    <t>Psychologia transportu</t>
  </si>
  <si>
    <t>Metody organizacji ruchu</t>
  </si>
  <si>
    <t>Oddziaływanie ruchu drogowego na środowisko</t>
  </si>
  <si>
    <t>Modelowanie ruchu w sieci transportowej</t>
  </si>
  <si>
    <t>Prognozowanie ruchu</t>
  </si>
  <si>
    <t>Organizacja procesu transportowego</t>
  </si>
  <si>
    <t>Informatyzacja procesu transportowego</t>
  </si>
  <si>
    <t>Materiały konstrukcyjne środków transportowych</t>
  </si>
  <si>
    <t>Obsługiwanie środków transportowych</t>
  </si>
  <si>
    <t>Układy napędowe środków transportowych</t>
  </si>
  <si>
    <t>Systemy diagnostyczne środków transportowych</t>
  </si>
  <si>
    <t>Urządzenia mechatroniczne środków transportowych</t>
  </si>
  <si>
    <t>Badania certyfikacyjne i homologacyjne</t>
  </si>
  <si>
    <t>Wymagania kwalifikacyjne w transporcie</t>
  </si>
  <si>
    <t>Badania bezpieczeństwa ruchu drogowego</t>
  </si>
  <si>
    <t>Analiza przepustowości i warunków ruchu</t>
  </si>
  <si>
    <t>Statystyczna analiza ruchu drogowego</t>
  </si>
  <si>
    <t xml:space="preserve">Infrastruktura drogowa </t>
  </si>
  <si>
    <t>Punkty ECTS</t>
  </si>
  <si>
    <t>x</t>
  </si>
  <si>
    <t>%</t>
  </si>
  <si>
    <t>Przedmioty specjalnościowe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</si>
  <si>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</si>
  <si>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</si>
  <si>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</si>
  <si>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 I</t>
    </r>
    <r>
      <rPr>
        <b/>
        <sz val="10"/>
        <rFont val="Cambria"/>
        <family val="0"/>
      </rPr>
      <t>V</t>
    </r>
  </si>
  <si>
    <t>C.2</t>
  </si>
  <si>
    <t>C.1</t>
  </si>
  <si>
    <t>STUDIA DRUGIEGO STOPNIA 1,5-LETNIE</t>
  </si>
  <si>
    <t>STUDIA STACJONARNE</t>
  </si>
  <si>
    <t>Przygotowanie i złożenie pracy dyplomowej oraz przygotowanie do egzaminu dyplomowego</t>
  </si>
  <si>
    <t>15.</t>
  </si>
  <si>
    <t xml:space="preserve">Bezpieczeństwo w transporcie    </t>
  </si>
  <si>
    <t>Organizacja ruchu w systemach transportowych</t>
  </si>
  <si>
    <t>Logistyka transportu</t>
  </si>
  <si>
    <t>Technologie transportowe</t>
  </si>
  <si>
    <t>Materiały eksploatacyjne w transporcie</t>
  </si>
  <si>
    <t>Ekonomika transportu</t>
  </si>
  <si>
    <t>Organizacja procesów spedycji</t>
  </si>
  <si>
    <t>Transport intermodalny</t>
  </si>
  <si>
    <t>Organizacja zaplecza technicznego transportu</t>
  </si>
  <si>
    <t>Inteligentne systemy transportowe</t>
  </si>
  <si>
    <t>C.3</t>
  </si>
  <si>
    <t>ARKUSZ 5</t>
  </si>
  <si>
    <t>PODSUMOWANIE  ARKUSZA  1+2+5</t>
  </si>
  <si>
    <t xml:space="preserve">ANALIZA ZGODNOŚCI PROGRAMU STUDIÓW DO WYTYCZNYCH DLA RAD </t>
  </si>
  <si>
    <t>Nazwa kierunku studiów</t>
  </si>
  <si>
    <t>Forma studiów</t>
  </si>
  <si>
    <t>Poziom studiów</t>
  </si>
  <si>
    <t xml:space="preserve">OGÓLNA LICZBA GODZIN </t>
  </si>
  <si>
    <t>OGÓLNA LICZBA PKT. ECTS</t>
  </si>
  <si>
    <t>Godziny</t>
  </si>
  <si>
    <t xml:space="preserve">Liczba </t>
  </si>
  <si>
    <t>Wychowanie fizyczne</t>
  </si>
  <si>
    <t>Przedmioty kierunkowe</t>
  </si>
  <si>
    <t>Zajęcia o charakterze praktycznym</t>
  </si>
  <si>
    <t>Zajęcia do wyboru (co najmniej 30% ECTS)</t>
  </si>
  <si>
    <t>………………………………………………………</t>
  </si>
  <si>
    <t>Prorektor ds. Dydaktycznych i Studenckich</t>
  </si>
  <si>
    <t>PROFIL KSZTAŁCENIA:</t>
  </si>
  <si>
    <t>OGÓLNOAKADEMICKI</t>
  </si>
  <si>
    <t xml:space="preserve">Dla studentów I roku studiów stacjonarnych I stopnia wszystkie formy zajęć dydaktycznych przewidziane w planie studiów są obowiązkowe. </t>
  </si>
  <si>
    <t>Na wyższych latach obowiązkowe są: ćwiczenia audytoryjne i laboratoryjne, lektoraty,  zajęcia: sportowe, terenowe, projektowe, plenerowe i seminaria.</t>
  </si>
  <si>
    <t>Studentów obowiązuje napisanie i obrona pracy dyplomowej oraz zdanie egzaminu dyplomowego (20 punktów ECTS poz. pl. C.1.15, C.2.13 oraz C.3.13).</t>
  </si>
  <si>
    <t xml:space="preserve">Studentów obowiązuje zaliczenie na ocenę wszystkich przedmiotów nie oznaczonych * oraz zdanie egzaminów przewidzianych planem studiów. </t>
  </si>
  <si>
    <t>Liczba godzin tygodniowo (semestry od I do III po 15 tygodni)</t>
  </si>
  <si>
    <t>3. ORGANIZACJA TRANSPORTU</t>
  </si>
  <si>
    <r>
      <t xml:space="preserve">sem. </t>
    </r>
    <r>
      <rPr>
        <b/>
        <sz val="10"/>
        <rFont val="Cambria"/>
        <family val="0"/>
      </rPr>
      <t>I</t>
    </r>
  </si>
  <si>
    <r>
      <t>sem.</t>
    </r>
    <r>
      <rPr>
        <b/>
        <sz val="10"/>
        <rFont val="Cambria"/>
        <family val="0"/>
      </rPr>
      <t xml:space="preserve"> II</t>
    </r>
  </si>
  <si>
    <r>
      <t>sem.</t>
    </r>
    <r>
      <rPr>
        <b/>
        <sz val="10"/>
        <rFont val="Cambria"/>
        <family val="0"/>
      </rPr>
      <t xml:space="preserve"> III</t>
    </r>
  </si>
  <si>
    <r>
      <t>sem. I</t>
    </r>
    <r>
      <rPr>
        <b/>
        <sz val="10"/>
        <rFont val="Cambria"/>
        <family val="0"/>
      </rPr>
      <t>V</t>
    </r>
  </si>
  <si>
    <t>WYDZIAŁ BUDOWNICTWA, ARCHITEKTURY I INŻYNIERII ŚRODOWISKA</t>
  </si>
  <si>
    <t>C.4</t>
  </si>
  <si>
    <t xml:space="preserve">Powypadkowa odpowiedzialność odszkodowawcza w transporcie    </t>
  </si>
  <si>
    <t>Rekonstrukcja wypadków drogowych</t>
  </si>
  <si>
    <t>Likwidacja środków transporu i recykling</t>
  </si>
  <si>
    <t>Systemy bezpieczeństwa i urządzenia mechatroniczne pojazdów</t>
  </si>
  <si>
    <t>Metody komputerowe w analizie wypadków</t>
  </si>
  <si>
    <t>Organizacja i wyposażenie zaplecza napraw powypadkowych</t>
  </si>
  <si>
    <t>Metody komputerowe w weryfikacji roszczeń odszkodowawczych</t>
  </si>
  <si>
    <t>Rok akademicki, od którego obowiązuje plan studiów</t>
  </si>
  <si>
    <t>Numer planu studiów</t>
  </si>
  <si>
    <t>Pozycje planu</t>
  </si>
  <si>
    <t xml:space="preserve">Zajęcia wymagające bezpośredniego udziału nauczyciela akademickiego </t>
  </si>
  <si>
    <t xml:space="preserve">ŁĄCZNIE: </t>
  </si>
  <si>
    <t>100% pkt. ECTS</t>
  </si>
  <si>
    <t>pieczątka i podpis kierownika samodzielnej jednostki</t>
  </si>
  <si>
    <t>PODSUMOWANIE  ARKUSZA  1+2+6</t>
  </si>
  <si>
    <t>ARKUSZ 6</t>
  </si>
  <si>
    <t>4. INŻYNIERIA POWYPADKOWA W TRANSPORCIE</t>
  </si>
  <si>
    <t>Ustalanie kosztów zdarzeń drogowych</t>
  </si>
  <si>
    <t>Elementy biomechaniki</t>
  </si>
  <si>
    <t>Technologie napraw powypadkowych</t>
  </si>
  <si>
    <t>Psychologia społeczna</t>
  </si>
  <si>
    <t>Podstawy przędsiębiorczości</t>
  </si>
  <si>
    <r>
      <t>ANALIZA ZGODNOŚCI</t>
    </r>
    <r>
      <rPr>
        <b/>
        <sz val="10"/>
        <color indexed="8"/>
        <rFont val="Times New Roman"/>
        <family val="1"/>
      </rPr>
      <t xml:space="preserve">  PLANU STUDIÓW Z WYTYCZNYMI DLA RAD PODSTAWOWYCH JEDNOSTEK ORGANIZACYJNYCH </t>
    </r>
  </si>
  <si>
    <t>W SPRAWIE TWORZENIA NOWYCH I WERYFIKACJI  ISTNIEJĄCYCH PROGRAMÓW STUDIÓW W UTP</t>
  </si>
  <si>
    <t>DRUGIEGO STOPNIA (1,5-letnie magisterskie)</t>
  </si>
  <si>
    <r>
      <t>B I L A N S   G O D Z I N   I   P U N K T Ó W   E C T S</t>
    </r>
    <r>
      <rPr>
        <b/>
        <vertAlign val="superscript"/>
        <sz val="10"/>
        <color indexed="8"/>
        <rFont val="Times New Roman"/>
        <family val="1"/>
      </rPr>
      <t xml:space="preserve"> 1</t>
    </r>
    <r>
      <rPr>
        <b/>
        <sz val="10"/>
        <color indexed="8"/>
        <rFont val="Times New Roman"/>
        <family val="1"/>
      </rPr>
      <t xml:space="preserve"> </t>
    </r>
  </si>
  <si>
    <t>Przedmiot/moduł</t>
  </si>
  <si>
    <t xml:space="preserve">Zajęcia z obszaru nauk humanistycznych i nauk społecznych łącznie: </t>
  </si>
  <si>
    <r>
      <t xml:space="preserve">w tym w zakresie ochrony własności intelektualnej i/lub bezpieczeństwa i higieny pracy </t>
    </r>
    <r>
      <rPr>
        <vertAlign val="superscript"/>
        <sz val="10"/>
        <color indexed="8"/>
        <rFont val="Times New Roman"/>
        <family val="1"/>
      </rPr>
      <t>2</t>
    </r>
  </si>
  <si>
    <r>
      <t>w tym w zakresie podstaw przedsiębiorczości i uzyskiwania  tzw. kompetencji miękkich</t>
    </r>
    <r>
      <rPr>
        <vertAlign val="superscript"/>
        <sz val="10"/>
        <color indexed="8"/>
        <rFont val="Times New Roman"/>
        <family val="1"/>
      </rPr>
      <t xml:space="preserve">  2</t>
    </r>
  </si>
  <si>
    <t>w tym inne zajęcia z zakresu nauk humanistycznych i nauk społecznych, nieujęte w pkt 1 i 2</t>
  </si>
  <si>
    <t xml:space="preserve">Zajęcia z języków obcych </t>
  </si>
  <si>
    <t>Zajęcia z wychowania fizycznego</t>
  </si>
  <si>
    <t>A.6</t>
  </si>
  <si>
    <r>
      <t>Zajęcia z technologii informacyjnych</t>
    </r>
    <r>
      <rPr>
        <b/>
        <vertAlign val="superscript"/>
        <sz val="10"/>
        <color indexed="8"/>
        <rFont val="Times New Roman"/>
        <family val="1"/>
      </rPr>
      <t xml:space="preserve">  2</t>
    </r>
  </si>
  <si>
    <r>
      <t xml:space="preserve">Praktyka zawodowa </t>
    </r>
    <r>
      <rPr>
        <b/>
        <vertAlign val="superscript"/>
        <sz val="10"/>
        <color indexed="8"/>
        <rFont val="Times New Roman"/>
        <family val="1"/>
      </rPr>
      <t>3</t>
    </r>
  </si>
  <si>
    <t xml:space="preserve">Przygotowanie i złożenie pracy dyplomowej oraz przygotowanie do egzaminu dyplomowego </t>
  </si>
  <si>
    <t xml:space="preserve">Zajęci ogólnouczelniane niezwiązane z kierunkiem studiów lub zajęcia na innym kierunku </t>
  </si>
  <si>
    <t>Przedmioty z zakresu nauk podstawowych</t>
  </si>
  <si>
    <r>
      <t>Zajęcia powiązane z prowadzonymi badaniami naukowymi w dziedzeninie nauki / sztuki związanej z kierunkiem studiów służące zdobywaniu pogłębionej wiedzy i umiejętności prowadzenia badań naukowych</t>
    </r>
    <r>
      <rPr>
        <b/>
        <vertAlign val="superscript"/>
        <sz val="10"/>
        <color indexed="8"/>
        <rFont val="Times New Roman"/>
        <family val="1"/>
      </rPr>
      <t xml:space="preserve"> 4</t>
    </r>
  </si>
  <si>
    <r>
      <t>Zajęcia powiązane z praktycznym przygotowaniem zawodowym służące zdobywaniu umiejętności praktycznych i kompetencji społecznych,  prowadzone w warunkach właściwych dla danego zakresu działalności zawodowej, w sposób umożliwiający wykonywanie określonych czynności praktycznych i przez osoby, z których większość posiada doświadczenie zawodowe zdobyte poza uczelnią odpowiadające zakresowi tych zajęć</t>
    </r>
    <r>
      <rPr>
        <b/>
        <vertAlign val="superscript"/>
        <sz val="10"/>
        <color indexed="8"/>
        <rFont val="Times New Roman"/>
        <family val="1"/>
      </rPr>
      <t>5</t>
    </r>
  </si>
  <si>
    <t xml:space="preserve">Procentowy udział liczby punktów ECTS dla obszarów kształcenia w programie studiów 
dla kierunków przyporządkowanych do więcej niż jednego obszaru kształcenia </t>
  </si>
  <si>
    <t>1. obszar kształcenia w zakresie nauk technicznych</t>
  </si>
  <si>
    <t>egzami-nów</t>
  </si>
  <si>
    <t>A.4, A.5</t>
  </si>
  <si>
    <t>B.10</t>
  </si>
  <si>
    <t>475-490</t>
  </si>
  <si>
    <t>51% - 53%</t>
  </si>
  <si>
    <t>X</t>
  </si>
  <si>
    <t>ma świadomość odpowiedzialności za realizowane zadania</t>
  </si>
  <si>
    <t>K_K12</t>
  </si>
  <si>
    <t>rozumie potrzebę ciągłego dokształcania się oraz podnoszenia kompetencji zawodowych</t>
  </si>
  <si>
    <t>K_K11</t>
  </si>
  <si>
    <t>rozumie potrzebę wdrażania w swej działalności zawodowej kierunków zmian wprowadzanych przez jednostki i organy decyzyjne;</t>
  </si>
  <si>
    <t>K_K10</t>
  </si>
  <si>
    <t>pozostaje świadomym uzyskania istotnej wiedzy zawodowej, którą ma jako społeczne zobowiązanie wykorzystywać we właściwie pojmowanym interesie społecznym;</t>
  </si>
  <si>
    <t>K_K09</t>
  </si>
  <si>
    <t>potrafi odpowiednio określić priorytety służące realizacji określonego dla siebie i innych zadania;</t>
  </si>
  <si>
    <t>K_K08</t>
  </si>
  <si>
    <t>podejmuje starania, aby przekazać informacje inżynierskie i opinie w sposób powszechnie zrozumiały, z uzasadnieniem różnych punktów widzenia;</t>
  </si>
  <si>
    <t>K_K07</t>
  </si>
  <si>
    <t>ma świadomość roli społecznej absolwenta uczelni technicznej, a zwłaszcza rozumie potrzebę formułowania i przekazywania społeczeństwu informacji i opinii dotyczących osiągnięć techniki i innych aspektów działalności inżynierskiej;</t>
  </si>
  <si>
    <t>K_K06</t>
  </si>
  <si>
    <t>prawidłowo identyfikuje i rozstrzyga dylematy związane z wykonywaniem zawodu;</t>
  </si>
  <si>
    <t>K_K05</t>
  </si>
  <si>
    <t>ma świadomość ważności i rozumie pozatechniczne aspekty i skutki działalności inżynierskiej, w tym jej wpływu na środowisko, i związanej z tym odpowiedzialności za podejmowane decyzje;</t>
  </si>
  <si>
    <t>K_K04</t>
  </si>
  <si>
    <t>potrafi współdziałać i pracować w grupie, przyjmując w niej różne role;</t>
  </si>
  <si>
    <t>K_K03</t>
  </si>
  <si>
    <t>rozumie potrzebę formułowania i przekazywania społeczeństwu – m.in. poprzez środki masowego przekazu – informacji i opinii dotyczących osiągnięć elektroniki i innych aspektów działalności inżyniera-transportowca; podejmuje starania, aby przekazać takie informacje i opinie w sposób powszechnie zrozumiały, przedstawiając różne punkty widzenia;</t>
  </si>
  <si>
    <t>K_K02</t>
  </si>
  <si>
    <t>potrafi myśleć i działać w sposób kreatywny i przedsiębiorczy;</t>
  </si>
  <si>
    <t>K_K01</t>
  </si>
  <si>
    <t>KOMPETENCJE SPOŁECZNE</t>
  </si>
  <si>
    <t>potrafi pozyskiwać informacje z literatury, baz danych oraz innych źródeł dotyczące transportu intermodalnego i inteligentnych systemów transportowych</t>
  </si>
  <si>
    <t>K_U79</t>
  </si>
  <si>
    <t>potrafi wykorzystywać do formułowania i rozwiązywania zadań z zakresu technologii transportowych, procesów logistycznych i spedycji metody analityczne oraz symulacyjne</t>
  </si>
  <si>
    <t>K_U78</t>
  </si>
  <si>
    <t>potrafi pozyskiwać informacje z literatury, baz danych oraz innych źródeł, integrować je, dokonywać ich interpretacji oraz wyciągać wnioski dotyczące organizacji zaplecza technicznego transportu oraz nowoczesnych i innowacyjnych technik, technologii i urządzeń stosowanych w zapleczu technicznym transportu</t>
  </si>
  <si>
    <t>K_U77</t>
  </si>
  <si>
    <t>potrafi prowadzić i wdrażać eksperymenty techniczne w zakresie nowych technologii transportowych i logistycznych;</t>
  </si>
  <si>
    <t>K_U76</t>
  </si>
  <si>
    <t>potrafi pozyskiwać informacje z literatury, baz danych oraz innych źródeł dotyczące bezpieczeństwa i oddziaływania ruchu w transporcie na środowisko</t>
  </si>
  <si>
    <t>K_U75</t>
  </si>
  <si>
    <t>potrafi rozwiązywać podstawowe zagadnienia z zakresu organizacji ruchu w transporcie</t>
  </si>
  <si>
    <t>K_U74</t>
  </si>
  <si>
    <t xml:space="preserve">potrafi przygotować ocenę techniczną i eksploatacyjną przedsięwzięcia pozostającą w profilu działania zawodowego w obszarze wybranej gałęzi transportu; </t>
  </si>
  <si>
    <t>K_U73</t>
  </si>
  <si>
    <t>potrafi określić kierunki dalszego kształcenia się zawodowego oraz dokonać wyboru właściwych do tego celu form;</t>
  </si>
  <si>
    <t>K_U72</t>
  </si>
  <si>
    <t>ma przygotowanie niezbędne do pracy w środowisku przemysłowym związanym z różnymi gałęziami transportu</t>
  </si>
  <si>
    <t>K_U71</t>
  </si>
  <si>
    <t>potrafi porozumieć się przy pomocy różnych technik w środowisku zawodowym, w tym w języku angielskim z wykorzystaniem słownictwa potocznego jak i zawartego w dokumentach przewozowych i eksploatacyjnych;</t>
  </si>
  <si>
    <t>K_U70</t>
  </si>
  <si>
    <t xml:space="preserve">organizacja transportu  </t>
  </si>
  <si>
    <t>ma przygotowanie niezbędne do pracy w środowisku przemysłowym związanym z drogownictwem</t>
  </si>
  <si>
    <t>K_U66</t>
  </si>
  <si>
    <t>potrafi rozwiązywać podstawowe zagadnienia z zakresu modelowania ruchu drogowego</t>
  </si>
  <si>
    <t>K_U65</t>
  </si>
  <si>
    <t>potrafi pozyskiwać informacje z literatury, baz danych oraz innych źródeł dotyczące oddziaływania ruchu drogowego na środowisko</t>
  </si>
  <si>
    <t>K_U64</t>
  </si>
  <si>
    <t>potrafi rozwiązywać podstawowe zagadnienia z zakresu organizacji ruchu drogowego</t>
  </si>
  <si>
    <t>K_U63</t>
  </si>
  <si>
    <t>potrafi pozyskiwać informacje z literatury, baz danych oraz innych źródeł dotyczące psychologii transportu</t>
  </si>
  <si>
    <t>K_U62</t>
  </si>
  <si>
    <t>potrafi wykorzystywać do formułowania i rozwiązywania zadań z zakresu przepustowości układów drogowych metody analityczne oraz symulacyjne</t>
  </si>
  <si>
    <t>K_U61</t>
  </si>
  <si>
    <t>potrafi pozyskiwać informacje z literatury, baz danych oraz innych źródeł, integrować je, dokonywać ich interpretacji oraz wyciągać wnioski dotyczące bezpieczeństwa ruchu drogowego</t>
  </si>
  <si>
    <t>K_U60</t>
  </si>
  <si>
    <t xml:space="preserve">inżynieria ruchu drogowego  </t>
  </si>
  <si>
    <t>potrafi prowadzić i wdrażać eksperymenty techniczne w zakresie nowych technologii przewozowych i prac manipulacyjnych;</t>
  </si>
  <si>
    <t>K_U56</t>
  </si>
  <si>
    <t>potrafi wskazać bezpieczne rozwiązania postępowania w procesie transportu i egzekwować stosowanie się do nich;</t>
  </si>
  <si>
    <t>K_U55</t>
  </si>
  <si>
    <t>potrafi przeprowadzić kontrolę i weryfikację prawidłowości prowadzenia procesów przewozowych i spedycyjnych;</t>
  </si>
  <si>
    <t>K_U54</t>
  </si>
  <si>
    <t xml:space="preserve">potrafi przygotować ocenę techniczną i eksploatacyjną przedsięwzięcia pozostającą w profilu działania zawodowego; </t>
  </si>
  <si>
    <t>K_U53</t>
  </si>
  <si>
    <t>K_U52</t>
  </si>
  <si>
    <t>potrafi przygotować opracowanie naukowe w języku polskim i krótkie doniesienie w języku angielskim obejmujące swym zakresem prowadzone badania lub środowisko gałęzi transportowej w której spełnia się zawodowo;</t>
  </si>
  <si>
    <t>K_U51</t>
  </si>
  <si>
    <t>K_U50</t>
  </si>
  <si>
    <t xml:space="preserve">transport drogowy  </t>
  </si>
  <si>
    <t>SPECJALNOŚCI</t>
  </si>
  <si>
    <t>potrafi ocenić przydatność i możliwość wykorzystania nowych osiągnięć w zakresie technologii przewozu, urządzeń ładunkowych, materiałów eksploatacyjnych, zawierających rozwiązania o charakterze innowacyjnym;</t>
  </si>
  <si>
    <t>K_U20</t>
  </si>
  <si>
    <t xml:space="preserve">potrafi zaproponować ulepszenia istniejących rozwiązań w zakresie świadczonych usług, wykorzystywanych środków technicznych oraz prowadzonej działalności marketingowej; </t>
  </si>
  <si>
    <t>K_U19</t>
  </si>
  <si>
    <t>potrafi oszacować koszty procesu przewozowego, usługi ładunkowej jak i spedycji;</t>
  </si>
  <si>
    <t>K_U18</t>
  </si>
  <si>
    <t xml:space="preserve">potrafi – przy formułowaniu i rozwiązywaniu zadań związanych z modelowaniem i projektowaniem poszczególnych etapów produkcji transportowej integrować wiedzę pochodzącą z różnych dziedzin i źródeł; </t>
  </si>
  <si>
    <t>K_U17</t>
  </si>
  <si>
    <t>potrafi – przy formułowaniu i rozwiązywaniu zadań związanych z modelowaniem i przygotowaniem procesu transportowego integrować wiedzę z różnych dziedzin, a w tym logistyki, informatyki, ekonomii i prawa;</t>
  </si>
  <si>
    <t>K_U16</t>
  </si>
  <si>
    <t xml:space="preserve">potrafi formułować postulaty przewozowe oraz udzielać odpowiedzi na nie z uwzględnieniem merytoryczności i słuszności; </t>
  </si>
  <si>
    <t>K_U15</t>
  </si>
  <si>
    <t xml:space="preserve">potrafi konfigurować kompatybilność środków transportowych tworząc właściwy system funkcjonalny; </t>
  </si>
  <si>
    <t>K_U14</t>
  </si>
  <si>
    <t>potrafi projektować podstawowe rozwiązania w zakresie infrastruktury transportu i jej wyposażenia w urządzenia technologiczne;</t>
  </si>
  <si>
    <t>K_U13</t>
  </si>
  <si>
    <t xml:space="preserve">potrafi przedstawić i ocenić istniejące metody i narzędzia stosowane w procesach załadunku i wyładunku oraz wskazać postępowanie optymalne i racjonalne ekonomicznie; </t>
  </si>
  <si>
    <t>K_U12</t>
  </si>
  <si>
    <t xml:space="preserve">potrafi określić możliwy zakres oddziaływania transportu na środowisko naturalne wykorzystując do tego celu normy prawne i skalę dopuszczeń; </t>
  </si>
  <si>
    <t>K_U11</t>
  </si>
  <si>
    <t>potrafi zaplanować produkcję transportową w poszczególnych okresach czasu i odnieść ją do możliwości realizacyjnych;</t>
  </si>
  <si>
    <t>K_U10</t>
  </si>
  <si>
    <t>potrafi zaplanować oraz przeprowadzić symulację i pomiary w zakresie przebiegu procesów przewozowych i spedycyjnych pozwalających na optymalizację wykorzystania środków transportowych;</t>
  </si>
  <si>
    <t>K_U09</t>
  </si>
  <si>
    <t>potrafi ocenić i porównać rozwiązania przewozowe oraz procesy spedycyjne z uwzględnieniem przypisanych im zadań produkcyjnych, a także rozpoznać ich wiarygodność realizacyjną;</t>
  </si>
  <si>
    <t>K_U08</t>
  </si>
  <si>
    <t>potrafi projektować złożone procesy technologiczne w transporcie stosując techniki komputerowe oraz odpowiednie narzędzia, w razie potrzeby modyfikując istniejące lub opracowując nowe metody realizacji;</t>
  </si>
  <si>
    <t>K_U07</t>
  </si>
  <si>
    <t>potrafi wykorzystać poznane metody i modele matematyczne do analizy i przygotowania zasad postępowania i współpracy w obsłudze transportowej zleceniodawcy lub zamawiającego;</t>
  </si>
  <si>
    <t>K_U06</t>
  </si>
  <si>
    <t>posługuje się językiem angielskim w stopniu wystarczającym do porozumiewania się, również w sprawach zawodowych, czytania ze zrozumieniem literatury fachowej, a także przygotowania i wygłoszenia krótkiej prezentacji na temat realizacji zadania przewozowego lub spedycyjnego; posiada umiejętności zgodne z wymaganiami określonymi dla poziomu B2+ Europejskiego Systemu Opisu Kształcenia Językowego</t>
  </si>
  <si>
    <t>K_U05</t>
  </si>
  <si>
    <t>potrafi przygotować i przedstawić prezentację na temat realizacji zadania przewozowego oraz poprowadzić dyskusję dotyczącą przedstawionej prezentacji;</t>
  </si>
  <si>
    <t>K_U04</t>
  </si>
  <si>
    <t>potrafi opracować szczegółową dokumentację wyników realizacji eksperymentu, zadania projektowego lub badawczego; potrafi przygotować opracowanie zawierające omówienie tych wyników;</t>
  </si>
  <si>
    <t>K_U03</t>
  </si>
  <si>
    <t>potrafi pracować indywidualnie i w zespole; potrafi ocenić czasochłonność zadania; potrafi kierować małym zespołem w sposób zapewniający realizację zadania w założonym terminie;</t>
  </si>
  <si>
    <t>K_U02</t>
  </si>
  <si>
    <t>potrafi pozyskiwać informacje z literatury, baz danych i innych źródeł; potrafi integrować uzyskane informacje, dokonywać ich interpretacji i krytycznej oceny, a także wyciągać wnioski oraz formułować i wyczerpująco uzasadniać opinie;</t>
  </si>
  <si>
    <t>K_U01</t>
  </si>
  <si>
    <t>UMIEJĘTNOŚCI</t>
  </si>
  <si>
    <r>
      <t xml:space="preserve">ma uporządkowaną, podbudowaną teoretycznie wiedzę </t>
    </r>
    <r>
      <rPr>
        <sz val="11"/>
        <rFont val="Calibri"/>
        <family val="2"/>
      </rPr>
      <t xml:space="preserve">szczegółową </t>
    </r>
    <r>
      <rPr>
        <sz val="11"/>
        <rFont val="Times New Roman"/>
        <family val="1"/>
      </rPr>
      <t>z zakresu organizacji procesów spedycji</t>
    </r>
  </si>
  <si>
    <t>K_W79</t>
  </si>
  <si>
    <r>
      <t xml:space="preserve">ma uporządkowaną, podbudowaną teoretycznie wiedzę </t>
    </r>
    <r>
      <rPr>
        <sz val="11"/>
        <rFont val="Calibri"/>
        <family val="2"/>
      </rPr>
      <t xml:space="preserve">ogólną </t>
    </r>
    <r>
      <rPr>
        <sz val="11"/>
        <rFont val="Times New Roman"/>
        <family val="1"/>
      </rPr>
      <t>z zakresu ekonomiki transportu</t>
    </r>
  </si>
  <si>
    <t>K_W78</t>
  </si>
  <si>
    <r>
      <t xml:space="preserve">ma uporządkowaną, podbudowaną teoretycznie wiedzę </t>
    </r>
    <r>
      <rPr>
        <sz val="11"/>
        <rFont val="Calibri"/>
        <family val="2"/>
      </rPr>
      <t xml:space="preserve">szczegółową </t>
    </r>
    <r>
      <rPr>
        <sz val="11"/>
        <rFont val="Times New Roman"/>
        <family val="1"/>
      </rPr>
      <t>z zakresu materiałów eksploatacyjnych stosowanych w środkach transportu oraz dotyczącą technik smarowniczych</t>
    </r>
  </si>
  <si>
    <t>K_W77</t>
  </si>
  <si>
    <r>
      <t xml:space="preserve">ma uporządkowaną, podbudowaną teoretycznie wiedzę </t>
    </r>
    <r>
      <rPr>
        <sz val="11"/>
        <rFont val="Calibri"/>
        <family val="2"/>
      </rPr>
      <t xml:space="preserve">szczegółową </t>
    </r>
    <r>
      <rPr>
        <sz val="11"/>
        <rFont val="Times New Roman"/>
        <family val="1"/>
      </rPr>
      <t>z zakresu technologii transportowych stosowanych w poszczególnych gałęziach transportu</t>
    </r>
  </si>
  <si>
    <t>K_W76</t>
  </si>
  <si>
    <r>
      <t xml:space="preserve">ma uporządkowaną, podbudowaną teoretycznie wiedzę </t>
    </r>
    <r>
      <rPr>
        <sz val="11"/>
        <rFont val="Calibri"/>
        <family val="2"/>
      </rPr>
      <t xml:space="preserve">szczegółową </t>
    </r>
    <r>
      <rPr>
        <sz val="11"/>
        <rFont val="Times New Roman"/>
        <family val="1"/>
      </rPr>
      <t>z zakresu logistyki transportu</t>
    </r>
  </si>
  <si>
    <t>K_W75</t>
  </si>
  <si>
    <t>ma podstawową wiedzę z zakresu oddziaływania ruchu środków transportu na środowisko</t>
  </si>
  <si>
    <t>K_W74</t>
  </si>
  <si>
    <t>ma podbudowaną teoretycznie wiedzę szczegółową z zakresu organizacji ruchu w systemach transportowych</t>
  </si>
  <si>
    <t>K_W73</t>
  </si>
  <si>
    <t>ma uporządkowaną, podbudowaną teoretycznie wiedzę szczegółową z zakresu zaplecza technicznego transportu oraz wiedzę ogólną z zakresu procesów obsługiwania i utrzymania wymaganego stanu technicznego środków transportu</t>
  </si>
  <si>
    <t>K_W72</t>
  </si>
  <si>
    <t>ma uporządkowaną, podbudowaną teoretycznie wiedzę z zakresu bezpieczeństwa w transporcie</t>
  </si>
  <si>
    <t>K_W71</t>
  </si>
  <si>
    <t>ma uporządkowaną, podbudowaną teoretycznie wiedzę z zakresu transport intermodalnego oraz inteligentnych systemów transportowych</t>
  </si>
  <si>
    <t>K_W70</t>
  </si>
  <si>
    <t>zna podstawowe metody, techniki i narzędzia stosowane przy analizie procesów ruchu</t>
  </si>
  <si>
    <t>K_W67</t>
  </si>
  <si>
    <t>ma podbudowaną teoretycznie wiedzę szczegółową z zakresu infrastruktury drogowej</t>
  </si>
  <si>
    <t>K_W66</t>
  </si>
  <si>
    <t>ma poszerzoną wiedzę z zakresu modelowania ruchu drogowego</t>
  </si>
  <si>
    <t>K_W65</t>
  </si>
  <si>
    <t>ma podstawową wiedzę z zakresu oddziaływania ruchu drogowego na środowisko</t>
  </si>
  <si>
    <t>K_W64</t>
  </si>
  <si>
    <t>ma podbudowaną teoretycznie wiedzę szczegółową z zakresu organizacji ruchu drogowego</t>
  </si>
  <si>
    <t>K_W63</t>
  </si>
  <si>
    <t>ma poszerzoną i pogłębioną wiedzę z zakresu psychologii transportu</t>
  </si>
  <si>
    <t>K_W62</t>
  </si>
  <si>
    <t>zna podstawowe metody, techniki i narzędzia stosowane przy rozwiązywaniu problemów związanych z przepustowością układów drogowych</t>
  </si>
  <si>
    <t>K_W61</t>
  </si>
  <si>
    <t>ma uporządkowaną, podbudowaną teoretycznie wiedzę z zakresu bezpieczeństwa ruchu drogowego</t>
  </si>
  <si>
    <t>K_W60</t>
  </si>
  <si>
    <t>ma podstawową wiedzę dotyczącą zasad i sposobu podejmowania działalności gospodarczej w transporcie;</t>
  </si>
  <si>
    <t>K_W53</t>
  </si>
  <si>
    <t>zna podstawowe kierunki zmian zachodzących w układach napędowych i stosowanych do nich paliw alternatywnych;</t>
  </si>
  <si>
    <t>K_W52</t>
  </si>
  <si>
    <t>ma podstawową wiedzę o cyklu życia urządzeń, obiektów i systemów technicznych związanych z obsługą i utrzymaniem stanu technicznego środków transportowych;</t>
  </si>
  <si>
    <t>K_W51</t>
  </si>
  <si>
    <t xml:space="preserve">ma uporządkowaną, podbudowaną teoretycznie wiedzę ogólną w zakresie prac smarowniczych i konserwacyjnych środków transportu; </t>
  </si>
  <si>
    <t>K_W50</t>
  </si>
  <si>
    <t>zna ogólne zasady tworzenia i rozwoju form indywidualnej przedsiębiorczości wykorzystującej wiedzę z zakresu dziedzin nauki i dyscyplin naukowych, właściwych dla studiowanego kierunku studiów;</t>
  </si>
  <si>
    <t>K_W13</t>
  </si>
  <si>
    <t>zna i rozumie podstawowe pojęcia i zasady z zakresu ochrony własności przemysłowej i prawa autorskiego;</t>
  </si>
  <si>
    <t>K_W12</t>
  </si>
  <si>
    <t>ma wiedzę o trendach rozwojowych i najistotniejszych nowych osiągnięciach w zakresie nawigacji satelitarnej, rejestrowania czasu pracy kierowców i rozliczania eksploatacyjnego środków transportowych;</t>
  </si>
  <si>
    <t>K_W11</t>
  </si>
  <si>
    <t>zna i rozumie zaawansowane metody sztucznej inteligencji stosowane w wyznaczaniu tras przewozu, monitorowaniu przemieszczania się poszczególnych środków transportowych w przypisanych obszarach ich pracy;</t>
  </si>
  <si>
    <t>K_W10</t>
  </si>
  <si>
    <t>ma podstawową wiedzę w zakresie algorytmów wykorzystywanych w aplikacjach multimedialnych;</t>
  </si>
  <si>
    <t>K_W09</t>
  </si>
  <si>
    <t>ma uporządkowaną i podbudowaną teoretycznie wiedzę w zakresie przepisów prawnych obejmujących i regulujących działalność transportową w tym odpowiedzialność przewoźnika w poszczególnych gałęziach transportu;</t>
  </si>
  <si>
    <t>K_W08</t>
  </si>
  <si>
    <t xml:space="preserve">rozumie metodykę postępowania w zakresie przygotowania złożonych procesów transportowych, zasady współpracy z podmiotami uczestniczącymi w realizacji zadań przewozowych;  </t>
  </si>
  <si>
    <t>K_W07</t>
  </si>
  <si>
    <t>ma pogłębioną, uporządkowaną wiedzę w zakresie podatności transportowej ładunków, ich właściwości oraz postępowania przy przewozie towarów niebezpiecznych;</t>
  </si>
  <si>
    <t>K_W06</t>
  </si>
  <si>
    <t xml:space="preserve">ma pogłębioną, podbudowaną teoretycznie wiedzę w zakresie organizacji i funkcjonowania zaplecz technicznych, baz transportowych oraz stacji diagnostycznych; </t>
  </si>
  <si>
    <t>K_W05</t>
  </si>
  <si>
    <t>ma uporządkowaną wiedzę w zakresie budowy środków transportowych występujących w poszczególnych gałęziach i zakresu ich funkcjonowania w systemach transportu;</t>
  </si>
  <si>
    <t>K_W04</t>
  </si>
  <si>
    <t xml:space="preserve">ma pogłębioną, podbudowaną teoretycznie wiedzę w zakresie spedycji, rodzajów przewozów i systemów transportowych występujących w poszczególnych gałęziach transportu;  </t>
  </si>
  <si>
    <t>K_W03</t>
  </si>
  <si>
    <t>ma poszerzoną i pogłębioną wiedzę w zakresie organizacji przewozów, wskaźników eksploatacyjnych oraz parametrów opisujących możliwości poszczególnych środków transportowych;</t>
  </si>
  <si>
    <t>K_W02</t>
  </si>
  <si>
    <t xml:space="preserve">3) oceny zdarzeń gospodarczych kształtujących podstawowe relacje eksploatacyjne i ekonomiczne w podmiocie prowadzącym działalność transportową; </t>
  </si>
  <si>
    <t>2) wyboru właściwych rozwiązań optymalizujących uzyskiwanie właściwego wyniku gospodarczego;</t>
  </si>
  <si>
    <t>1) modelowania i analizy działania złożonych procesów transportowych w systemach logistycznych;</t>
  </si>
  <si>
    <t>ma poszerzoną i pogłębioną wiedzę w zakresie niektórych działów matematyki, obejmującą elementy matematyki dyskretnej i stosowanej oraz metody optymalizacji, w tym metody matematyczne, niezbędne do:</t>
  </si>
  <si>
    <t>K_W01</t>
  </si>
  <si>
    <t>WIEDZA</t>
  </si>
  <si>
    <t>PRZEDMIOTY  SPECJALNOŚCIOWE</t>
  </si>
  <si>
    <t>PRZEDMIOTY  KIERUNKOWE</t>
  </si>
  <si>
    <t>PRZEDMIOTY  PODSTAWOWE</t>
  </si>
  <si>
    <t>Symbol kierunkowych efektów kształcenia</t>
  </si>
  <si>
    <t>MATRYCA EFEKTÓW KSZTAŁCENIA</t>
  </si>
  <si>
    <t>ARKUSZ 7</t>
  </si>
  <si>
    <t>PODSUMOWANIE  ARKUSZA  1+2+7</t>
  </si>
  <si>
    <t xml:space="preserve">Ekologistyka </t>
  </si>
  <si>
    <t>Opakowania w systemach logistycznych</t>
  </si>
  <si>
    <t>Przewozy i magazynowanie towarów specjalnych</t>
  </si>
  <si>
    <t>Logistyka miejska i regionalna</t>
  </si>
  <si>
    <t>Normalizacja i zarządzanie jakością w logistyce</t>
  </si>
  <si>
    <t>Zarządzanie produkcją i usługami</t>
  </si>
  <si>
    <t>Logistyka i transport międzynarodowy</t>
  </si>
  <si>
    <t>Logistyka eksploatacji systemów technicznych</t>
  </si>
  <si>
    <t>Informatyczne narzędzia wspomagania procesów logistycznych</t>
  </si>
  <si>
    <t>Systemy transportu bliskiego</t>
  </si>
  <si>
    <t>egza-minów</t>
  </si>
  <si>
    <r>
      <t xml:space="preserve">Studentów obowiązuje zaliczenie na ocenę wszystkich przedmiotów  oraz zdanie egzaminów przewidzianych planem studiów zgodnie z </t>
    </r>
    <r>
      <rPr>
        <i/>
        <sz val="10"/>
        <rFont val="Cambria"/>
        <family val="1"/>
      </rPr>
      <t>Regulaminem studiów UTP</t>
    </r>
    <r>
      <rPr>
        <sz val="10"/>
        <rFont val="Cambria"/>
        <family val="1"/>
      </rPr>
      <t xml:space="preserve">. </t>
    </r>
  </si>
  <si>
    <t>C.5</t>
  </si>
  <si>
    <t xml:space="preserve">Powypadkowa odpowidzialność odszkodowawcza w transporcie    </t>
  </si>
  <si>
    <t>Rekonstrukcja wypadkó drogowych</t>
  </si>
  <si>
    <t>Likwidacja środków transportu i recykling</t>
  </si>
  <si>
    <t>Elementy Biomechaniki</t>
  </si>
  <si>
    <t>Ekologistyka</t>
  </si>
  <si>
    <t>inżynieria powypadkowa w transporcie</t>
  </si>
  <si>
    <t>K_W80</t>
  </si>
  <si>
    <t xml:space="preserve">zna podstawowe informacje dotyczące budowy 
i wyposażenia pojazdów oraz rodzaju technologii likwidacji środków transportu oraz recyklingu, rozumie cele stosowania recyklingu pojazdów, zna zasady likwidacji i recyklingu pojazdów, ma uporządkowaną, podbudowaną teoretycznie szczegółową wiedzę związaną z zagadnieniami struktury bezpieczeństwa pojazdów i montowanych w nich urządzeń mechatronicznych
zna podstawowe informacje dotyczące budowy 
i wyposażenia pojazdów oraz rodzaju technologii likwidacji środków transportu oraz recyklingu, rozumie cele stosowania recyklingu pojazdów, zna zasady likwidacji i recyklingu pojazdów, ma uporządkowaną, podbudowaną teoretycznie szczegółową wiedzę związaną z zagadnieniami struktury bezpieczeństwa pojazdów i montowanych w nich urządzeń mechatronicznych
</t>
  </si>
  <si>
    <t>K_W81</t>
  </si>
  <si>
    <t xml:space="preserve">ma uporządkowaną, podbudowaną teoretycznie wiedzę 
z zakresu powypadkowej odpowiedzialności odszkodowawczej w transporcie
</t>
  </si>
  <si>
    <t>K_W82</t>
  </si>
  <si>
    <t xml:space="preserve">ma uporządkowaną, podbudowaną teoretycznie wiedzę 
z zakresu biomechaniki wypadkowej, ma uporządkowaną, podbudowaną teoretycznie wiedzę szczegółową z zakresu wykorzystania biomechaniki w szacowaniu prędkości kolizyjnej pojazdu, ma uporządkowaną, podbudowaną teoretycznie wiedzę szczegółową z zakresu biomechaniki obrażeń i zderzeń
</t>
  </si>
  <si>
    <t>K_W83</t>
  </si>
  <si>
    <t xml:space="preserve">ma podbudowaną teoretycznie wiedzę szczegółową 
z zakresu zastosowania narzędzi informatycznych 
w ustalaniu kosztów powypadkowych
</t>
  </si>
  <si>
    <t>K_W84</t>
  </si>
  <si>
    <t>zna wymagania naprawy powypadkowej środków transportowych, rozumie cele i zadania zaplecza technicznego środków transportowych dla prawidłowego przeprowadzenia naprawy powypadkowej, zna zasady organizacji i projektowania zaplecza technicznego napraw powypadkowych w działalności gospodarczej</t>
  </si>
  <si>
    <t>K_W85</t>
  </si>
  <si>
    <t xml:space="preserve">zna podstawowe wymagania przeprowadzenia symulacji komputerowej  przebiegu wypadku, zna zasady tworzenia środowiska ruchu obiektów w symulacji i oraz infrastruktury drogi, zna podstawy wykorzystywanych modeli zderzeń 
i obiektów w symulacji komputerowej, ma podbudowaną teoretycznie wiedzę szczegółową porównania geometrycznego obiektów symulacji komputerowej, ma uporządkowaną, podbudowaną teoretycznie wiedzę szczegółową z zakresu korelacji uszkodzeń pojazdów na podstawie przeprowadzonej symulacji lub porównania geometrycznego obiektów
</t>
  </si>
  <si>
    <t>K_W86</t>
  </si>
  <si>
    <t>ma uporządkowaną, podbudowaną teoretycznie wiedzę szczegółową z zakresu metod obliczeniowych w analizie przebiegu wypadku i trendach rozwojowych w rekonstrukcji wypadków drogowych oraz możliwości wykorzystania pokrewnych dyscyplin naukowych</t>
  </si>
  <si>
    <t>K_W87</t>
  </si>
  <si>
    <t xml:space="preserve">zna podstawowe i specjalistyczne technologie napraw powypadkowych nadwozi i ram pojazdów, zna zasady naprawy SMART, Lakierowania strefowego według AZT, zna zasady napraw drobnych wgnieceń nadwozia pojazdów 
z lakierowaniem i bez lakierowania naprawianych powierzchni, zna podstawowe technologie napraw elementów pojazdów z tworzyw sztucznych i oszklenia
</t>
  </si>
  <si>
    <t>K_W88</t>
  </si>
  <si>
    <t>ma uporządkowaną, podbudowaną teoretycznie wiedzę ogólną z zakresu rekonstrukcji wypadków drogowych</t>
  </si>
  <si>
    <t>K_W89</t>
  </si>
  <si>
    <t>ma uporządkowaną, podbudowaną teoretycznie wiedzę szczegółową z zakresu procesów dotyczących powiązań czasowo-przestrzennych przebiegu wypadku oraz oceny uczestników zdarzenia oraz umożliwiających weryfikację okoliczności kolizji</t>
  </si>
  <si>
    <t>logistyka</t>
  </si>
  <si>
    <t>K_W90</t>
  </si>
  <si>
    <t>zna procesy i systemy logistyczne transportu międzynarodowego</t>
  </si>
  <si>
    <t>K_W91</t>
  </si>
  <si>
    <t>ma wiedzę i zna podstawowe systemy i rodzaje opakowań</t>
  </si>
  <si>
    <t>K_W92</t>
  </si>
  <si>
    <t>zna podstawowe procesy planowania działalności produkcyjnej i usługowej oraz metody restrukturyzacji przedsiębiorstwa</t>
  </si>
  <si>
    <t>K_W93</t>
  </si>
  <si>
    <t>zna metody i techniki zarządzania jakościowego oraz ich praktyczne zastosowanie dla poprawy działalności przedsiębiorstwa</t>
  </si>
  <si>
    <t>K_W94</t>
  </si>
  <si>
    <t>ma odpowiednią wiedzę i identyfikuje podstawowe zagadnienia z zakresu ekologistyki</t>
  </si>
  <si>
    <t>K_W95</t>
  </si>
  <si>
    <t>ma uporządkowaną wiedzę z zakresu transportu miejskiego i regionalnego</t>
  </si>
  <si>
    <t>K_W96</t>
  </si>
  <si>
    <t>K_W97</t>
  </si>
  <si>
    <t>zna zasady i przepisy obowiązujące w przewozach i magazynowaniu towarów specjalnych</t>
  </si>
  <si>
    <t>K_W98</t>
  </si>
  <si>
    <t>zna podstawy istoty logistyki eksploatacji systemów technicznych</t>
  </si>
  <si>
    <t>K_W99</t>
  </si>
  <si>
    <t>ma podstawową wiedzę i identyfikuje systemy transportu bliskiego</t>
  </si>
  <si>
    <t>K_U80</t>
  </si>
  <si>
    <t xml:space="preserve">potrafi porozumieć się przy zastosowaniu różnych technik 
w środowisku zawodowym, w tym w języku angielskim 
z wykorzystaniem słownictwa potocznego jak i zawartego 
w dokumentacji technicznej i procesowej
</t>
  </si>
  <si>
    <t>K_U81</t>
  </si>
  <si>
    <t>ma przygotowanie niezbędne do pracy w środowisku przemysłowym związanym z różnymi gałęziami transportu, umie oceniać potrzeby zastosowania odpowiedniej technologii likwidacji pojazdów</t>
  </si>
  <si>
    <t>K_U82</t>
  </si>
  <si>
    <t>potrafi określić kierunki dalszego kształcenia się zawodowego oraz dokonać wyboru właściwych do tego celu form</t>
  </si>
  <si>
    <t>K_U83</t>
  </si>
  <si>
    <t>ma przygotowanie niezbędne do pracy w środowisku przemysłowym związanym z weryfikacją okoliczności zaistnienia kolizji i wypadków drogowych oraz zna zasady bezpieczeństwa związane z tą pracą</t>
  </si>
  <si>
    <t>K_U84</t>
  </si>
  <si>
    <t xml:space="preserve">Potrafi wykorzystać do formułowania 
i rozwiązywania zadań inżynierskich i prostych problemów badawczych metody analityczne, symulacyjne 
i eksperymentalne
</t>
  </si>
  <si>
    <t>K_U85</t>
  </si>
  <si>
    <t xml:space="preserve">potrafi pozyskiwać informacje z literatury, baz danych oraz innych źródeł, potrafi zastosować uzyskane informacje 
w zakresie nowoczesnych technologii
</t>
  </si>
  <si>
    <t>K_U86</t>
  </si>
  <si>
    <t>potrafi pozyskiwać informacje z literatury, baz danych oraz innych źródeł dotyczące analiz roszczeń odszkodowawczych, a także dokonywać ich krytycznej oceny oraz wyciągać wnioski i formułować wyczerpująco uzasadnienie swojej opinii</t>
  </si>
  <si>
    <t>K_U87</t>
  </si>
  <si>
    <t xml:space="preserve">potrafi pozyskiwać informacje z literatury, baz danych oraz innych źródeł, integrować je, dokonywać ich interpretacji oraz wyciągać wnioski, umie oceniać potrzeby zakresu naprawy środków transportowych po wypadkach drogowych umie planować organizację napraw powypadkowych środków transportu i potrafi zaprojektować zaplecze 
i wyposażenia techniczne do napraw powypadkowych pojazdów 
</t>
  </si>
  <si>
    <t>K_U88</t>
  </si>
  <si>
    <t>potrafi wykorzystywać do formułowania i rozwiązywania zadań metody analityczne i eksperymentalne, umie  zaproponować ulepszenia istniejących procedur i rozwiązań technicznych, potrafi ocenić zakres wymaganych danych do przeprowadzenia symulacji, potrafi zaprojektować środowisko ruchu obiektów i infrastrukturę miejsca wypadku drogowego</t>
  </si>
  <si>
    <t>K_U89</t>
  </si>
  <si>
    <t>umie ocenić zasadność zastosowania odpowiednich metod i modeli w symulacji przebiegu wypadku</t>
  </si>
  <si>
    <t>K_U90</t>
  </si>
  <si>
    <t>zna przepisy i posiada umiejętność opracowania odpowiednich rozwiązań w zakresie organizacji transportu międzynarodowego</t>
  </si>
  <si>
    <t>K_U91</t>
  </si>
  <si>
    <t>interpretuje i analizuje związki pomiędzy procesami logistycznymi a istniejącymi rozwiązaniami w opakowalnictwie</t>
  </si>
  <si>
    <t>K_U92</t>
  </si>
  <si>
    <t>planuje i nadzoruje działalność produkcyjną i usługową</t>
  </si>
  <si>
    <t>K_U93</t>
  </si>
  <si>
    <t>umie wybrać i zastosować odpowiednie metody zarządzania jakościowego</t>
  </si>
  <si>
    <t>K_U94</t>
  </si>
  <si>
    <t>potrafi dokonać krytycznej analizy sposobu funkcjonowania i ocenić istniejące rozwiązania techniczno-organizacyjno-prawne w zakresie ekologistyki</t>
  </si>
  <si>
    <t>K_U95</t>
  </si>
  <si>
    <t>potrafi zastosować wiedzę teoretyczną oraz dokonać wyboru metod i narzędzi do rozwiązywania zadań związanych z organizacją i zarządzaniem transportu miejskiego i regionalnego</t>
  </si>
  <si>
    <t>K_U96</t>
  </si>
  <si>
    <t>potrafi stosować metody analityczne i symulacyjne do formułowania i rozwiązywania zadań z zakresu logistyki</t>
  </si>
  <si>
    <t>K_U97</t>
  </si>
  <si>
    <t>potrafi zaprojektować procesy transportu i magazynowania towarów specjalnych</t>
  </si>
  <si>
    <t>K_U98</t>
  </si>
  <si>
    <t>potrafi posługiwać się ogólną wiedzą na temat logistyki w celu projektowania i utrzymania systemów technicznych</t>
  </si>
  <si>
    <t>K_U99</t>
  </si>
  <si>
    <t>umie zaproponować lub zaprojektować systemy transportu bliskiego (wewnętrznego, wewnątrzzakładowego) dla danego przedsiębiorstwa</t>
  </si>
  <si>
    <t>C1.14, C2.12, C3.12, C4.12, C5.12</t>
  </si>
  <si>
    <t>C1, C2, C3, C4, C5</t>
  </si>
  <si>
    <t>5. LOGISTYKA*</t>
  </si>
  <si>
    <t>*specjalność powołana od roku akad.: 2017/2018</t>
  </si>
  <si>
    <r>
      <t>Obowiązuje od roku akademickiego:</t>
    </r>
    <r>
      <rPr>
        <sz val="16"/>
        <rFont val="Cambria"/>
        <family val="1"/>
      </rPr>
      <t xml:space="preserve"> 2015/2016</t>
    </r>
  </si>
  <si>
    <t>2015/2016, *specjalność Logistyka powołana od roku akademickiego: 2017/2018</t>
  </si>
  <si>
    <t>Studentów obowiązuje napisanie i obrona pracy dyplomowej oraz zdanie egzaminu dyplomowego (20 punktów ECTS poz. pl. C.1.15, C.2.13, C.3.13, C.4.13 oraz C.5.13).</t>
  </si>
  <si>
    <t xml:space="preserve">    </t>
  </si>
  <si>
    <t>PLAN  STUDIÓW  NR IV</t>
  </si>
  <si>
    <t>IV</t>
  </si>
  <si>
    <t>Efekty kształcenia dla kierunku                              Transport - studia stacjonarne drugiego stopnia, plan studiów nr IV</t>
  </si>
  <si>
    <t>Wydział:</t>
  </si>
  <si>
    <t>INŻYNIERII MECHANICZNEJ</t>
  </si>
  <si>
    <t>BUDOWNICTWA, ARCHITEKTURY I INŻYNIERII ŚRODOWISKA</t>
  </si>
  <si>
    <t>Kierunek:</t>
  </si>
  <si>
    <t>Specjalność:</t>
  </si>
  <si>
    <t>5. LOGISTYKA</t>
  </si>
  <si>
    <t>Forma studiów:</t>
  </si>
  <si>
    <t>Poziom studiów:</t>
  </si>
  <si>
    <t>STUDIA DRUGIEGO STOPNIA</t>
  </si>
  <si>
    <t xml:space="preserve">Plan nr </t>
  </si>
  <si>
    <t xml:space="preserve">Obowiązuje od roku akademickiego: </t>
  </si>
  <si>
    <t>2015/2016</t>
  </si>
  <si>
    <t>* specjalność logistyka obowiązuje od r.a. 2017/2018</t>
  </si>
  <si>
    <t>Lp.</t>
  </si>
  <si>
    <t>SEMESTR I</t>
  </si>
  <si>
    <t>w</t>
  </si>
  <si>
    <t>ćw</t>
  </si>
  <si>
    <t>l</t>
  </si>
  <si>
    <t>p</t>
  </si>
  <si>
    <t>ECTS</t>
  </si>
  <si>
    <t>Podstawy przedsiębiorczości</t>
  </si>
  <si>
    <t>7.</t>
  </si>
  <si>
    <r>
      <t xml:space="preserve">Informatyzacja procesu transportowego- </t>
    </r>
    <r>
      <rPr>
        <i/>
        <sz val="12"/>
        <rFont val="Cambria"/>
        <family val="1"/>
      </rPr>
      <t>j. angielski</t>
    </r>
  </si>
  <si>
    <t>suma</t>
  </si>
  <si>
    <t>SEMESTR II sp. 1</t>
  </si>
  <si>
    <t>SEMESTR III sp. 1</t>
  </si>
  <si>
    <t>SEMESTR II sp. 2</t>
  </si>
  <si>
    <t>SEMESTR III sp. 2</t>
  </si>
  <si>
    <t>SEMESTR II sp. 3</t>
  </si>
  <si>
    <t>SEMESTR III sp. 3</t>
  </si>
  <si>
    <t>SEMESTR II sp. 4</t>
  </si>
  <si>
    <t>SEMESTR III sp. 4</t>
  </si>
  <si>
    <t>SEMESTR II sp. 5*</t>
  </si>
  <si>
    <t>SEMESTR III sp. 5*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</si>
</sst>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8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0"/>
      <name val="Cambria"/>
      <family val="0"/>
    </font>
    <font>
      <b/>
      <sz val="10"/>
      <name val="Cambria"/>
      <family val="0"/>
    </font>
    <font>
      <sz val="10"/>
      <color indexed="8"/>
      <name val="Cambria"/>
      <family val="1"/>
    </font>
    <font>
      <sz val="12"/>
      <name val="Cambria"/>
      <family val="0"/>
    </font>
    <font>
      <b/>
      <sz val="28"/>
      <name val="Cambria"/>
      <family val="0"/>
    </font>
    <font>
      <b/>
      <sz val="12"/>
      <name val="Cambria"/>
      <family val="0"/>
    </font>
    <font>
      <i/>
      <sz val="12"/>
      <name val="Cambria"/>
      <family val="0"/>
    </font>
    <font>
      <sz val="9"/>
      <name val="Cambria"/>
      <family val="0"/>
    </font>
    <font>
      <vertAlign val="superscript"/>
      <sz val="12"/>
      <name val="Cambria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9"/>
      <name val="Cambria"/>
      <family val="0"/>
    </font>
    <font>
      <sz val="11"/>
      <color indexed="10"/>
      <name val="Cambria"/>
      <family val="0"/>
    </font>
    <font>
      <b/>
      <sz val="11"/>
      <color indexed="10"/>
      <name val="Cambria"/>
      <family val="0"/>
    </font>
    <font>
      <sz val="8"/>
      <name val="Cambria"/>
      <family val="0"/>
    </font>
    <font>
      <b/>
      <sz val="10"/>
      <color indexed="8"/>
      <name val="Times New Roman"/>
      <family val="1"/>
    </font>
    <font>
      <sz val="11"/>
      <color indexed="8"/>
      <name val="Palatino Linotype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Cambria"/>
      <family val="0"/>
    </font>
    <font>
      <b/>
      <sz val="12"/>
      <color indexed="8"/>
      <name val="Cambria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30"/>
      <name val="Cambria"/>
      <family val="1"/>
    </font>
    <font>
      <sz val="10"/>
      <color indexed="30"/>
      <name val="Cambria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46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3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Cambria"/>
      <family val="1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8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" fillId="0" borderId="0">
      <alignment/>
      <protection/>
    </xf>
    <xf numFmtId="0" fontId="8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8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9" fillId="32" borderId="17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6" fillId="34" borderId="3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21" fillId="0" borderId="0" xfId="52" applyFont="1" applyBorder="1">
      <alignment/>
      <protection/>
    </xf>
    <xf numFmtId="0" fontId="21" fillId="0" borderId="63" xfId="52" applyFont="1" applyBorder="1">
      <alignment/>
      <protection/>
    </xf>
    <xf numFmtId="0" fontId="23" fillId="0" borderId="0" xfId="52" applyFont="1">
      <alignment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18" fillId="0" borderId="58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9" fillId="32" borderId="17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vertical="center"/>
    </xf>
    <xf numFmtId="0" fontId="16" fillId="34" borderId="32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34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18" fillId="0" borderId="58" xfId="0" applyFont="1" applyBorder="1" applyAlignment="1">
      <alignment horizontal="left" vertical="center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7" fillId="34" borderId="32" xfId="0" applyFont="1" applyFill="1" applyBorder="1" applyAlignment="1" applyProtection="1">
      <alignment horizontal="center" vertical="center"/>
      <protection locked="0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0" fontId="32" fillId="0" borderId="34" xfId="0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24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30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65" xfId="0" applyFont="1" applyBorder="1" applyAlignment="1">
      <alignment horizontal="left"/>
    </xf>
    <xf numFmtId="0" fontId="19" fillId="35" borderId="66" xfId="0" applyFont="1" applyFill="1" applyBorder="1" applyAlignment="1">
      <alignment/>
    </xf>
    <xf numFmtId="0" fontId="25" fillId="35" borderId="67" xfId="0" applyFont="1" applyFill="1" applyBorder="1" applyAlignment="1">
      <alignment/>
    </xf>
    <xf numFmtId="0" fontId="19" fillId="5" borderId="61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8" xfId="0" applyFont="1" applyBorder="1" applyAlignment="1">
      <alignment horizontal="center" vertical="center"/>
    </xf>
    <xf numFmtId="9" fontId="21" fillId="0" borderId="30" xfId="55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9" fontId="21" fillId="0" borderId="34" xfId="55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1" fontId="21" fillId="0" borderId="31" xfId="0" applyNumberFormat="1" applyFont="1" applyBorder="1" applyAlignment="1">
      <alignment horizontal="center" vertical="center"/>
    </xf>
    <xf numFmtId="9" fontId="21" fillId="0" borderId="34" xfId="55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 wrapText="1"/>
    </xf>
    <xf numFmtId="0" fontId="21" fillId="5" borderId="70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65" xfId="0" applyFont="1" applyFill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5" borderId="32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5" borderId="1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1" fillId="5" borderId="11" xfId="0" applyFont="1" applyFill="1" applyBorder="1" applyAlignment="1">
      <alignment vertical="center"/>
    </xf>
    <xf numFmtId="0" fontId="21" fillId="5" borderId="32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 wrapText="1"/>
    </xf>
    <xf numFmtId="0" fontId="19" fillId="5" borderId="32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wrapText="1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168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34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/>
    </xf>
    <xf numFmtId="0" fontId="38" fillId="35" borderId="0" xfId="0" applyFont="1" applyFill="1" applyBorder="1" applyAlignment="1">
      <alignment/>
    </xf>
    <xf numFmtId="0" fontId="38" fillId="35" borderId="0" xfId="0" applyFont="1" applyFill="1" applyBorder="1" applyAlignment="1">
      <alignment textRotation="90"/>
    </xf>
    <xf numFmtId="0" fontId="39" fillId="0" borderId="0" xfId="0" applyFont="1" applyBorder="1" applyAlignment="1">
      <alignment/>
    </xf>
    <xf numFmtId="0" fontId="38" fillId="0" borderId="63" xfId="0" applyFont="1" applyBorder="1" applyAlignment="1">
      <alignment/>
    </xf>
    <xf numFmtId="0" fontId="39" fillId="35" borderId="0" xfId="0" applyFont="1" applyFill="1" applyBorder="1" applyAlignment="1">
      <alignment/>
    </xf>
    <xf numFmtId="0" fontId="38" fillId="35" borderId="63" xfId="0" applyFont="1" applyFill="1" applyBorder="1" applyAlignment="1">
      <alignment/>
    </xf>
    <xf numFmtId="0" fontId="38" fillId="36" borderId="3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40" fillId="0" borderId="32" xfId="0" applyFont="1" applyBorder="1" applyAlignment="1">
      <alignment wrapText="1"/>
    </xf>
    <xf numFmtId="0" fontId="41" fillId="0" borderId="30" xfId="0" applyFont="1" applyBorder="1" applyAlignment="1">
      <alignment horizontal="center" wrapText="1"/>
    </xf>
    <xf numFmtId="0" fontId="38" fillId="37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vertical="top" wrapText="1"/>
    </xf>
    <xf numFmtId="0" fontId="40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top" wrapText="1"/>
    </xf>
    <xf numFmtId="0" fontId="38" fillId="0" borderId="25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wrapText="1"/>
    </xf>
    <xf numFmtId="0" fontId="42" fillId="0" borderId="31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justify" vertical="top" wrapText="1"/>
    </xf>
    <xf numFmtId="0" fontId="40" fillId="0" borderId="61" xfId="0" applyFont="1" applyBorder="1" applyAlignment="1">
      <alignment wrapText="1"/>
    </xf>
    <xf numFmtId="0" fontId="41" fillId="0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justify"/>
    </xf>
    <xf numFmtId="0" fontId="44" fillId="35" borderId="55" xfId="0" applyFont="1" applyFill="1" applyBorder="1" applyAlignment="1">
      <alignment horizontal="center" vertical="top" wrapText="1"/>
    </xf>
    <xf numFmtId="0" fontId="38" fillId="35" borderId="56" xfId="0" applyFont="1" applyFill="1" applyBorder="1" applyAlignment="1">
      <alignment/>
    </xf>
    <xf numFmtId="0" fontId="38" fillId="35" borderId="56" xfId="0" applyFont="1" applyFill="1" applyBorder="1" applyAlignment="1">
      <alignment textRotation="90"/>
    </xf>
    <xf numFmtId="0" fontId="39" fillId="35" borderId="56" xfId="0" applyFont="1" applyFill="1" applyBorder="1" applyAlignment="1">
      <alignment/>
    </xf>
    <xf numFmtId="0" fontId="38" fillId="35" borderId="58" xfId="0" applyFont="1" applyFill="1" applyBorder="1" applyAlignment="1">
      <alignment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8" fillId="37" borderId="0" xfId="0" applyFont="1" applyFill="1" applyBorder="1" applyAlignment="1">
      <alignment/>
    </xf>
    <xf numFmtId="0" fontId="9" fillId="32" borderId="71" xfId="0" applyFont="1" applyFill="1" applyBorder="1" applyAlignment="1" applyProtection="1">
      <alignment horizontal="center" wrapText="1"/>
      <protection locked="0"/>
    </xf>
    <xf numFmtId="0" fontId="7" fillId="35" borderId="31" xfId="0" applyFont="1" applyFill="1" applyBorder="1" applyAlignment="1">
      <alignment horizontal="center" wrapText="1"/>
    </xf>
    <xf numFmtId="0" fontId="7" fillId="35" borderId="32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9" fillId="32" borderId="71" xfId="0" applyFont="1" applyFill="1" applyBorder="1" applyAlignment="1">
      <alignment horizontal="center" wrapText="1"/>
    </xf>
    <xf numFmtId="0" fontId="7" fillId="37" borderId="31" xfId="0" applyFont="1" applyFill="1" applyBorder="1" applyAlignment="1">
      <alignment horizontal="center" wrapText="1"/>
    </xf>
    <xf numFmtId="0" fontId="7" fillId="37" borderId="32" xfId="0" applyFont="1" applyFill="1" applyBorder="1" applyAlignment="1">
      <alignment horizontal="center" wrapText="1"/>
    </xf>
    <xf numFmtId="0" fontId="9" fillId="32" borderId="25" xfId="0" applyFont="1" applyFill="1" applyBorder="1" applyAlignment="1" applyProtection="1">
      <alignment horizontal="center" textRotation="90" wrapText="1"/>
      <protection locked="0"/>
    </xf>
    <xf numFmtId="0" fontId="7" fillId="35" borderId="32" xfId="0" applyFont="1" applyFill="1" applyBorder="1" applyAlignment="1">
      <alignment horizontal="center" textRotation="90" wrapText="1"/>
    </xf>
    <xf numFmtId="0" fontId="9" fillId="32" borderId="18" xfId="0" applyFont="1" applyFill="1" applyBorder="1" applyAlignment="1" applyProtection="1">
      <alignment horizontal="center" textRotation="90" wrapText="1"/>
      <protection locked="0"/>
    </xf>
    <xf numFmtId="0" fontId="7" fillId="35" borderId="32" xfId="0" applyFont="1" applyFill="1" applyBorder="1" applyAlignment="1" applyProtection="1">
      <alignment horizontal="center" textRotation="90" wrapText="1"/>
      <protection locked="0"/>
    </xf>
    <xf numFmtId="0" fontId="7" fillId="32" borderId="25" xfId="0" applyFont="1" applyFill="1" applyBorder="1" applyAlignment="1" applyProtection="1">
      <alignment horizontal="center" textRotation="90" wrapText="1"/>
      <protection locked="0"/>
    </xf>
    <xf numFmtId="0" fontId="7" fillId="37" borderId="32" xfId="0" applyFont="1" applyFill="1" applyBorder="1" applyAlignment="1" applyProtection="1">
      <alignment horizontal="center" textRotation="90" wrapText="1"/>
      <protection locked="0"/>
    </xf>
    <xf numFmtId="0" fontId="44" fillId="37" borderId="55" xfId="0" applyFont="1" applyFill="1" applyBorder="1" applyAlignment="1">
      <alignment horizontal="center" vertical="top" wrapText="1"/>
    </xf>
    <xf numFmtId="0" fontId="41" fillId="0" borderId="30" xfId="0" applyFont="1" applyBorder="1" applyAlignment="1">
      <alignment horizontal="center" wrapText="1"/>
    </xf>
    <xf numFmtId="0" fontId="40" fillId="35" borderId="32" xfId="0" applyFont="1" applyFill="1" applyBorder="1" applyAlignment="1">
      <alignment vertical="top" wrapText="1"/>
    </xf>
    <xf numFmtId="0" fontId="40" fillId="35" borderId="32" xfId="0" applyFont="1" applyFill="1" applyBorder="1" applyAlignment="1">
      <alignment horizontal="center" vertical="center" wrapText="1"/>
    </xf>
    <xf numFmtId="0" fontId="40" fillId="37" borderId="32" xfId="0" applyFont="1" applyFill="1" applyBorder="1" applyAlignment="1">
      <alignment horizontal="center" vertical="center"/>
    </xf>
    <xf numFmtId="0" fontId="49" fillId="35" borderId="61" xfId="0" applyFont="1" applyFill="1" applyBorder="1" applyAlignment="1">
      <alignment horizontal="center" vertical="top" wrapText="1"/>
    </xf>
    <xf numFmtId="0" fontId="49" fillId="0" borderId="61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38" fillId="38" borderId="32" xfId="0" applyFont="1" applyFill="1" applyBorder="1" applyAlignment="1">
      <alignment horizontal="center" vertical="center"/>
    </xf>
    <xf numFmtId="0" fontId="42" fillId="37" borderId="32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wrapText="1"/>
    </xf>
    <xf numFmtId="0" fontId="40" fillId="35" borderId="32" xfId="0" applyFont="1" applyFill="1" applyBorder="1" applyAlignment="1">
      <alignment vertical="top" wrapText="1"/>
    </xf>
    <xf numFmtId="0" fontId="40" fillId="35" borderId="31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wrapText="1"/>
    </xf>
    <xf numFmtId="0" fontId="49" fillId="0" borderId="61" xfId="0" applyFont="1" applyBorder="1" applyAlignment="1">
      <alignment horizontal="center" wrapText="1"/>
    </xf>
    <xf numFmtId="9" fontId="38" fillId="0" borderId="30" xfId="55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21" fillId="37" borderId="32" xfId="0" applyFont="1" applyFill="1" applyBorder="1" applyAlignment="1">
      <alignment vertical="center"/>
    </xf>
    <xf numFmtId="9" fontId="21" fillId="37" borderId="30" xfId="55" applyFont="1" applyFill="1" applyBorder="1" applyAlignment="1">
      <alignment horizontal="center" vertical="center"/>
    </xf>
    <xf numFmtId="9" fontId="21" fillId="37" borderId="34" xfId="55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9" fontId="2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5" borderId="32" xfId="0" applyFont="1" applyFill="1" applyBorder="1" applyAlignment="1">
      <alignment/>
    </xf>
    <xf numFmtId="0" fontId="9" fillId="35" borderId="32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/>
    </xf>
    <xf numFmtId="0" fontId="7" fillId="0" borderId="32" xfId="0" applyFont="1" applyBorder="1" applyAlignment="1" applyProtection="1">
      <alignment vertical="center"/>
      <protection locked="0"/>
    </xf>
    <xf numFmtId="0" fontId="13" fillId="39" borderId="3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9" fillId="35" borderId="32" xfId="0" applyFont="1" applyFill="1" applyBorder="1" applyAlignment="1">
      <alignment horizontal="right"/>
    </xf>
    <xf numFmtId="0" fontId="9" fillId="35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39" borderId="32" xfId="0" applyFont="1" applyFill="1" applyBorder="1" applyAlignment="1" applyProtection="1">
      <alignment horizontal="center" vertical="center"/>
      <protection locked="0"/>
    </xf>
    <xf numFmtId="0" fontId="18" fillId="0" borderId="58" xfId="0" applyFont="1" applyBorder="1" applyAlignment="1">
      <alignment horizontal="left" vertical="center"/>
    </xf>
    <xf numFmtId="0" fontId="9" fillId="0" borderId="32" xfId="0" applyFont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/>
      <protection locked="0"/>
    </xf>
    <xf numFmtId="0" fontId="7" fillId="35" borderId="32" xfId="0" applyFont="1" applyFill="1" applyBorder="1" applyAlignment="1" applyProtection="1">
      <alignment horizontal="center" vertical="center"/>
      <protection locked="0"/>
    </xf>
    <xf numFmtId="0" fontId="9" fillId="35" borderId="61" xfId="0" applyFont="1" applyFill="1" applyBorder="1" applyAlignment="1">
      <alignment/>
    </xf>
    <xf numFmtId="0" fontId="9" fillId="35" borderId="61" xfId="0" applyFont="1" applyFill="1" applyBorder="1" applyAlignment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14" fillId="0" borderId="85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8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4" fillId="0" borderId="94" xfId="0" applyFont="1" applyBorder="1" applyAlignment="1" applyProtection="1">
      <alignment horizontal="center" vertical="center" wrapText="1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14" fillId="0" borderId="96" xfId="0" applyFont="1" applyBorder="1" applyAlignment="1" applyProtection="1">
      <alignment horizontal="center" vertical="center"/>
      <protection locked="0"/>
    </xf>
    <xf numFmtId="0" fontId="14" fillId="0" borderId="97" xfId="0" applyFont="1" applyBorder="1" applyAlignment="1" applyProtection="1">
      <alignment horizontal="center" vertical="center"/>
      <protection locked="0"/>
    </xf>
    <xf numFmtId="0" fontId="14" fillId="0" borderId="98" xfId="0" applyFont="1" applyBorder="1" applyAlignment="1" applyProtection="1">
      <alignment horizontal="center" vertical="center"/>
      <protection locked="0"/>
    </xf>
    <xf numFmtId="0" fontId="14" fillId="0" borderId="91" xfId="0" applyFont="1" applyBorder="1" applyAlignment="1" applyProtection="1">
      <alignment horizontal="center" vertical="center"/>
      <protection locked="0"/>
    </xf>
    <xf numFmtId="0" fontId="5" fillId="33" borderId="99" xfId="0" applyFont="1" applyFill="1" applyBorder="1" applyAlignment="1" applyProtection="1">
      <alignment horizontal="right" vertical="center"/>
      <protection locked="0"/>
    </xf>
    <xf numFmtId="0" fontId="5" fillId="33" borderId="100" xfId="0" applyFont="1" applyFill="1" applyBorder="1" applyAlignment="1" applyProtection="1">
      <alignment horizontal="right" vertical="center"/>
      <protection locked="0"/>
    </xf>
    <xf numFmtId="0" fontId="5" fillId="33" borderId="14" xfId="0" applyFont="1" applyFill="1" applyBorder="1" applyAlignment="1" applyProtection="1">
      <alignment horizontal="right" vertical="center"/>
      <protection locked="0"/>
    </xf>
    <xf numFmtId="0" fontId="5" fillId="33" borderId="101" xfId="0" applyFont="1" applyFill="1" applyBorder="1" applyAlignment="1" applyProtection="1">
      <alignment horizontal="right" vertical="center"/>
      <protection locked="0"/>
    </xf>
    <xf numFmtId="0" fontId="14" fillId="33" borderId="102" xfId="0" applyFont="1" applyFill="1" applyBorder="1" applyAlignment="1" applyProtection="1">
      <alignment horizontal="center" vertical="center"/>
      <protection locked="0"/>
    </xf>
    <xf numFmtId="0" fontId="14" fillId="33" borderId="97" xfId="0" applyFont="1" applyFill="1" applyBorder="1" applyAlignment="1" applyProtection="1">
      <alignment horizontal="center" vertical="center"/>
      <protection locked="0"/>
    </xf>
    <xf numFmtId="0" fontId="14" fillId="33" borderId="103" xfId="0" applyFont="1" applyFill="1" applyBorder="1" applyAlignment="1" applyProtection="1">
      <alignment horizontal="center" vertical="center"/>
      <protection locked="0"/>
    </xf>
    <xf numFmtId="0" fontId="14" fillId="33" borderId="86" xfId="0" applyFont="1" applyFill="1" applyBorder="1" applyAlignment="1" applyProtection="1">
      <alignment horizontal="center" vertical="center"/>
      <protection locked="0"/>
    </xf>
    <xf numFmtId="0" fontId="14" fillId="33" borderId="104" xfId="0" applyFont="1" applyFill="1" applyBorder="1" applyAlignment="1" applyProtection="1">
      <alignment horizontal="center" vertical="center"/>
      <protection locked="0"/>
    </xf>
    <xf numFmtId="0" fontId="14" fillId="33" borderId="88" xfId="0" applyFont="1" applyFill="1" applyBorder="1" applyAlignment="1" applyProtection="1">
      <alignment horizontal="center" vertical="center"/>
      <protection locked="0"/>
    </xf>
    <xf numFmtId="0" fontId="14" fillId="33" borderId="105" xfId="0" applyFont="1" applyFill="1" applyBorder="1" applyAlignment="1" applyProtection="1">
      <alignment horizontal="center" vertical="center"/>
      <protection locked="0"/>
    </xf>
    <xf numFmtId="0" fontId="14" fillId="33" borderId="91" xfId="0" applyFont="1" applyFill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01" xfId="0" applyFont="1" applyBorder="1" applyAlignment="1" applyProtection="1">
      <alignment horizontal="center" vertical="center"/>
      <protection locked="0"/>
    </xf>
    <xf numFmtId="0" fontId="11" fillId="0" borderId="98" xfId="0" applyFont="1" applyBorder="1" applyAlignment="1" applyProtection="1">
      <alignment horizontal="center" vertical="center" textRotation="90" wrapText="1"/>
      <protection locked="0"/>
    </xf>
    <xf numFmtId="0" fontId="11" fillId="0" borderId="95" xfId="0" applyFont="1" applyBorder="1" applyAlignment="1" applyProtection="1">
      <alignment horizontal="center" vertical="center" textRotation="90" wrapText="1"/>
      <protection locked="0"/>
    </xf>
    <xf numFmtId="0" fontId="11" fillId="0" borderId="91" xfId="0" applyFont="1" applyBorder="1" applyAlignment="1" applyProtection="1">
      <alignment horizontal="center" vertical="center" textRotation="90" wrapText="1"/>
      <protection locked="0"/>
    </xf>
    <xf numFmtId="0" fontId="12" fillId="0" borderId="106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92" xfId="0" applyFont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93" xfId="0" applyFont="1" applyFill="1" applyBorder="1" applyAlignment="1" applyProtection="1">
      <alignment horizontal="center" vertical="center" wrapText="1"/>
      <protection locked="0"/>
    </xf>
    <xf numFmtId="0" fontId="4" fillId="0" borderId="86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107" xfId="0" applyFont="1" applyBorder="1" applyAlignment="1" applyProtection="1">
      <alignment horizontal="left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4" fillId="0" borderId="98" xfId="0" applyFont="1" applyBorder="1" applyAlignment="1" applyProtection="1">
      <alignment horizontal="center" vertical="center"/>
      <protection locked="0"/>
    </xf>
    <xf numFmtId="0" fontId="14" fillId="0" borderId="91" xfId="0" applyFont="1" applyBorder="1" applyAlignment="1" applyProtection="1">
      <alignment horizontal="center" vertical="center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8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  <protection locked="0"/>
    </xf>
    <xf numFmtId="0" fontId="14" fillId="0" borderId="85" xfId="0" applyFont="1" applyBorder="1" applyAlignment="1" applyProtection="1">
      <alignment horizontal="center" vertical="center"/>
      <protection locked="0"/>
    </xf>
    <xf numFmtId="0" fontId="14" fillId="0" borderId="8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 wrapText="1"/>
      <protection locked="0"/>
    </xf>
    <xf numFmtId="0" fontId="14" fillId="0" borderId="96" xfId="0" applyFont="1" applyBorder="1" applyAlignment="1" applyProtection="1">
      <alignment horizontal="center" vertical="center"/>
      <protection locked="0"/>
    </xf>
    <xf numFmtId="0" fontId="14" fillId="0" borderId="97" xfId="0" applyFont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/>
      <protection locked="0"/>
    </xf>
    <xf numFmtId="0" fontId="14" fillId="33" borderId="104" xfId="0" applyFont="1" applyFill="1" applyBorder="1" applyAlignment="1" applyProtection="1">
      <alignment horizontal="center" vertical="center"/>
      <protection locked="0"/>
    </xf>
    <xf numFmtId="0" fontId="14" fillId="33" borderId="88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7" fillId="32" borderId="108" xfId="0" applyFont="1" applyFill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14" fillId="33" borderId="103" xfId="0" applyFont="1" applyFill="1" applyBorder="1" applyAlignment="1" applyProtection="1">
      <alignment horizontal="center" vertical="center"/>
      <protection locked="0"/>
    </xf>
    <xf numFmtId="0" fontId="14" fillId="33" borderId="86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9" fillId="32" borderId="18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14" fillId="33" borderId="105" xfId="0" applyFont="1" applyFill="1" applyBorder="1" applyAlignment="1" applyProtection="1">
      <alignment horizontal="center" vertical="center"/>
      <protection locked="0"/>
    </xf>
    <xf numFmtId="0" fontId="14" fillId="33" borderId="91" xfId="0" applyFont="1" applyFill="1" applyBorder="1" applyAlignment="1" applyProtection="1">
      <alignment horizontal="center" vertical="center"/>
      <protection locked="0"/>
    </xf>
    <xf numFmtId="0" fontId="5" fillId="33" borderId="99" xfId="0" applyFont="1" applyFill="1" applyBorder="1" applyAlignment="1" applyProtection="1">
      <alignment horizontal="right" vertical="center"/>
      <protection locked="0"/>
    </xf>
    <xf numFmtId="0" fontId="5" fillId="33" borderId="100" xfId="0" applyFont="1" applyFill="1" applyBorder="1" applyAlignment="1" applyProtection="1">
      <alignment horizontal="right" vertical="center"/>
      <protection locked="0"/>
    </xf>
    <xf numFmtId="0" fontId="5" fillId="33" borderId="14" xfId="0" applyFont="1" applyFill="1" applyBorder="1" applyAlignment="1" applyProtection="1">
      <alignment horizontal="right" vertical="center"/>
      <protection locked="0"/>
    </xf>
    <xf numFmtId="0" fontId="5" fillId="33" borderId="101" xfId="0" applyFont="1" applyFill="1" applyBorder="1" applyAlignment="1" applyProtection="1">
      <alignment horizontal="right" vertical="center"/>
      <protection locked="0"/>
    </xf>
    <xf numFmtId="0" fontId="14" fillId="33" borderId="102" xfId="0" applyFont="1" applyFill="1" applyBorder="1" applyAlignment="1" applyProtection="1">
      <alignment horizontal="center" vertical="center"/>
      <protection locked="0"/>
    </xf>
    <xf numFmtId="0" fontId="14" fillId="33" borderId="9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01" xfId="0" applyFont="1" applyBorder="1" applyAlignment="1" applyProtection="1">
      <alignment horizontal="center" vertical="center"/>
      <protection locked="0"/>
    </xf>
    <xf numFmtId="0" fontId="11" fillId="0" borderId="98" xfId="0" applyFont="1" applyBorder="1" applyAlignment="1" applyProtection="1">
      <alignment horizontal="center" vertical="center" textRotation="90" wrapText="1"/>
      <protection locked="0"/>
    </xf>
    <xf numFmtId="0" fontId="11" fillId="0" borderId="95" xfId="0" applyFont="1" applyBorder="1" applyAlignment="1" applyProtection="1">
      <alignment horizontal="center" vertical="center" textRotation="90" wrapText="1"/>
      <protection locked="0"/>
    </xf>
    <xf numFmtId="0" fontId="11" fillId="0" borderId="91" xfId="0" applyFont="1" applyBorder="1" applyAlignment="1" applyProtection="1">
      <alignment horizontal="center" vertical="center" textRotation="90" wrapText="1"/>
      <protection locked="0"/>
    </xf>
    <xf numFmtId="0" fontId="12" fillId="0" borderId="106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107" xfId="0" applyFont="1" applyBorder="1" applyAlignment="1" applyProtection="1">
      <alignment horizontal="left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7" fillId="32" borderId="109" xfId="0" applyFont="1" applyFill="1" applyBorder="1" applyAlignment="1" applyProtection="1">
      <alignment horizontal="center" vertical="center"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0" fontId="31" fillId="0" borderId="83" xfId="0" applyFont="1" applyBorder="1" applyAlignment="1">
      <alignment horizontal="center" vertical="top"/>
    </xf>
    <xf numFmtId="0" fontId="3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70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9" fontId="21" fillId="0" borderId="90" xfId="0" applyNumberFormat="1" applyFont="1" applyBorder="1" applyAlignment="1">
      <alignment horizontal="center" vertical="center"/>
    </xf>
    <xf numFmtId="9" fontId="21" fillId="0" borderId="79" xfId="0" applyNumberFormat="1" applyFont="1" applyBorder="1" applyAlignment="1">
      <alignment horizontal="center" vertical="center"/>
    </xf>
    <xf numFmtId="0" fontId="19" fillId="0" borderId="77" xfId="0" applyFont="1" applyBorder="1" applyAlignment="1">
      <alignment horizontal="left" vertical="center"/>
    </xf>
    <xf numFmtId="0" fontId="19" fillId="0" borderId="78" xfId="0" applyFont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9" fontId="21" fillId="0" borderId="110" xfId="0" applyNumberFormat="1" applyFont="1" applyBorder="1" applyAlignment="1">
      <alignment horizontal="center" vertical="center"/>
    </xf>
    <xf numFmtId="9" fontId="21" fillId="0" borderId="108" xfId="0" applyNumberFormat="1" applyFont="1" applyBorder="1" applyAlignment="1">
      <alignment horizontal="center" vertical="center"/>
    </xf>
    <xf numFmtId="0" fontId="21" fillId="5" borderId="70" xfId="0" applyFont="1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65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/>
    </xf>
    <xf numFmtId="0" fontId="19" fillId="5" borderId="65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left" vertical="center" wrapText="1"/>
    </xf>
    <xf numFmtId="0" fontId="19" fillId="0" borderId="78" xfId="0" applyFont="1" applyBorder="1" applyAlignment="1">
      <alignment horizontal="left" vertical="center" wrapText="1"/>
    </xf>
    <xf numFmtId="0" fontId="19" fillId="0" borderId="69" xfId="0" applyFont="1" applyBorder="1" applyAlignment="1">
      <alignment horizontal="left" vertical="center" wrapText="1"/>
    </xf>
    <xf numFmtId="0" fontId="19" fillId="5" borderId="29" xfId="0" applyFont="1" applyFill="1" applyBorder="1" applyAlignment="1">
      <alignment horizontal="center" vertical="center" wrapText="1"/>
    </xf>
    <xf numFmtId="0" fontId="19" fillId="5" borderId="55" xfId="0" applyFont="1" applyFill="1" applyBorder="1" applyAlignment="1">
      <alignment horizontal="center" vertical="center" wrapText="1"/>
    </xf>
    <xf numFmtId="0" fontId="19" fillId="5" borderId="111" xfId="0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horizontal="left" vertical="center" wrapText="1"/>
    </xf>
    <xf numFmtId="0" fontId="19" fillId="0" borderId="73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5" borderId="70" xfId="0" applyFont="1" applyFill="1" applyBorder="1" applyAlignment="1">
      <alignment horizontal="left" vertical="center" wrapText="1"/>
    </xf>
    <xf numFmtId="0" fontId="21" fillId="5" borderId="35" xfId="0" applyFont="1" applyFill="1" applyBorder="1" applyAlignment="1">
      <alignment horizontal="left" vertical="center" wrapText="1"/>
    </xf>
    <xf numFmtId="0" fontId="21" fillId="5" borderId="31" xfId="0" applyFont="1" applyFill="1" applyBorder="1" applyAlignment="1">
      <alignment horizontal="left" vertical="center" wrapText="1"/>
    </xf>
    <xf numFmtId="0" fontId="24" fillId="5" borderId="110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109" xfId="0" applyFont="1" applyFill="1" applyBorder="1" applyAlignment="1">
      <alignment horizontal="center"/>
    </xf>
    <xf numFmtId="0" fontId="19" fillId="5" borderId="72" xfId="0" applyFont="1" applyFill="1" applyBorder="1" applyAlignment="1">
      <alignment horizontal="center"/>
    </xf>
    <xf numFmtId="0" fontId="19" fillId="5" borderId="73" xfId="0" applyFont="1" applyFill="1" applyBorder="1" applyAlignment="1">
      <alignment horizontal="center"/>
    </xf>
    <xf numFmtId="0" fontId="19" fillId="5" borderId="74" xfId="0" applyFont="1" applyFill="1" applyBorder="1" applyAlignment="1">
      <alignment horizontal="center"/>
    </xf>
    <xf numFmtId="0" fontId="19" fillId="5" borderId="75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84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top" wrapText="1"/>
    </xf>
    <xf numFmtId="0" fontId="19" fillId="5" borderId="86" xfId="0" applyFont="1" applyFill="1" applyBorder="1" applyAlignment="1">
      <alignment horizontal="center" vertical="top" wrapText="1"/>
    </xf>
    <xf numFmtId="0" fontId="21" fillId="0" borderId="90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0" fontId="21" fillId="5" borderId="70" xfId="0" applyFont="1" applyFill="1" applyBorder="1" applyAlignment="1">
      <alignment horizontal="left" vertical="top"/>
    </xf>
    <xf numFmtId="0" fontId="21" fillId="5" borderId="35" xfId="0" applyFont="1" applyFill="1" applyBorder="1" applyAlignment="1">
      <alignment horizontal="left" vertical="top"/>
    </xf>
    <xf numFmtId="0" fontId="21" fillId="5" borderId="31" xfId="0" applyFont="1" applyFill="1" applyBorder="1" applyAlignment="1">
      <alignment horizontal="left" vertical="top"/>
    </xf>
    <xf numFmtId="0" fontId="21" fillId="0" borderId="30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65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5" borderId="70" xfId="0" applyFont="1" applyFill="1" applyBorder="1" applyAlignment="1">
      <alignment horizontal="left" vertical="center"/>
    </xf>
    <xf numFmtId="0" fontId="19" fillId="5" borderId="35" xfId="0" applyFont="1" applyFill="1" applyBorder="1" applyAlignment="1">
      <alignment horizontal="left" vertical="center"/>
    </xf>
    <xf numFmtId="0" fontId="19" fillId="5" borderId="31" xfId="0" applyFont="1" applyFill="1" applyBorder="1" applyAlignment="1">
      <alignment horizontal="left" vertical="center"/>
    </xf>
    <xf numFmtId="0" fontId="19" fillId="0" borderId="30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22" fillId="0" borderId="0" xfId="52" applyFont="1" applyAlignment="1">
      <alignment horizontal="center"/>
      <protection/>
    </xf>
    <xf numFmtId="0" fontId="21" fillId="5" borderId="77" xfId="0" applyFont="1" applyFill="1" applyBorder="1" applyAlignment="1">
      <alignment horizontal="left" vertical="top"/>
    </xf>
    <xf numFmtId="0" fontId="21" fillId="5" borderId="78" xfId="0" applyFont="1" applyFill="1" applyBorder="1" applyAlignment="1">
      <alignment horizontal="left" vertical="top"/>
    </xf>
    <xf numFmtId="0" fontId="21" fillId="5" borderId="69" xfId="0" applyFont="1" applyFill="1" applyBorder="1" applyAlignment="1">
      <alignment horizontal="left" vertical="top"/>
    </xf>
    <xf numFmtId="0" fontId="19" fillId="0" borderId="7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center"/>
    </xf>
    <xf numFmtId="0" fontId="19" fillId="5" borderId="70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65" xfId="0" applyFont="1" applyFill="1" applyBorder="1" applyAlignment="1">
      <alignment horizontal="center" vertical="center" wrapText="1"/>
    </xf>
    <xf numFmtId="0" fontId="36" fillId="5" borderId="70" xfId="0" applyFont="1" applyFill="1" applyBorder="1" applyAlignment="1">
      <alignment horizontal="center" vertical="center" wrapText="1"/>
    </xf>
    <xf numFmtId="0" fontId="36" fillId="5" borderId="35" xfId="0" applyFont="1" applyFill="1" applyBorder="1" applyAlignment="1">
      <alignment horizontal="center" vertical="center" wrapText="1"/>
    </xf>
    <xf numFmtId="0" fontId="36" fillId="5" borderId="65" xfId="0" applyFont="1" applyFill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top" wrapText="1"/>
    </xf>
    <xf numFmtId="0" fontId="42" fillId="0" borderId="61" xfId="0" applyFont="1" applyBorder="1" applyAlignment="1">
      <alignment horizontal="center" vertical="top" wrapText="1"/>
    </xf>
    <xf numFmtId="0" fontId="47" fillId="35" borderId="63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46" fillId="0" borderId="61" xfId="0" applyFont="1" applyBorder="1" applyAlignment="1">
      <alignment horizontal="center" vertical="center" textRotation="90" wrapText="1"/>
    </xf>
    <xf numFmtId="0" fontId="46" fillId="0" borderId="25" xfId="0" applyFont="1" applyBorder="1" applyAlignment="1">
      <alignment horizontal="center" vertical="center" textRotation="90" wrapText="1"/>
    </xf>
    <xf numFmtId="0" fontId="45" fillId="32" borderId="58" xfId="0" applyFont="1" applyFill="1" applyBorder="1" applyAlignment="1">
      <alignment horizontal="center" vertical="center" wrapText="1"/>
    </xf>
    <xf numFmtId="0" fontId="45" fillId="32" borderId="20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top" wrapText="1"/>
    </xf>
    <xf numFmtId="0" fontId="0" fillId="0" borderId="35" xfId="0" applyFont="1" applyBorder="1" applyAlignment="1">
      <alignment/>
    </xf>
    <xf numFmtId="0" fontId="41" fillId="0" borderId="32" xfId="0" applyFont="1" applyBorder="1" applyAlignment="1">
      <alignment horizontal="center" wrapText="1"/>
    </xf>
    <xf numFmtId="0" fontId="42" fillId="0" borderId="30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5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48</xdr:row>
      <xdr:rowOff>19050</xdr:rowOff>
    </xdr:from>
    <xdr:to>
      <xdr:col>28</xdr:col>
      <xdr:colOff>0</xdr:colOff>
      <xdr:row>48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621000" y="96202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47</xdr:row>
      <xdr:rowOff>190500</xdr:rowOff>
    </xdr:from>
    <xdr:to>
      <xdr:col>28</xdr:col>
      <xdr:colOff>0</xdr:colOff>
      <xdr:row>47</xdr:row>
      <xdr:rowOff>190500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5621000" y="9591675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48</xdr:row>
      <xdr:rowOff>19050</xdr:rowOff>
    </xdr:from>
    <xdr:to>
      <xdr:col>28</xdr:col>
      <xdr:colOff>0</xdr:colOff>
      <xdr:row>48</xdr:row>
      <xdr:rowOff>19050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5621000" y="96202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28</xdr:col>
      <xdr:colOff>0</xdr:colOff>
      <xdr:row>48</xdr:row>
      <xdr:rowOff>19050</xdr:rowOff>
    </xdr:from>
    <xdr:to>
      <xdr:col>28</xdr:col>
      <xdr:colOff>0</xdr:colOff>
      <xdr:row>48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5621000" y="9620250"/>
          <a:ext cx="0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1</xdr:col>
      <xdr:colOff>200025</xdr:colOff>
      <xdr:row>2</xdr:row>
      <xdr:rowOff>133350</xdr:rowOff>
    </xdr:from>
    <xdr:to>
      <xdr:col>2</xdr:col>
      <xdr:colOff>314325</xdr:colOff>
      <xdr:row>4</xdr:row>
      <xdr:rowOff>114300</xdr:rowOff>
    </xdr:to>
    <xdr:pic>
      <xdr:nvPicPr>
        <xdr:cNvPr id="1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33400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48</xdr:row>
      <xdr:rowOff>114300</xdr:rowOff>
    </xdr:from>
    <xdr:to>
      <xdr:col>2</xdr:col>
      <xdr:colOff>228600</xdr:colOff>
      <xdr:row>50</xdr:row>
      <xdr:rowOff>95250</xdr:rowOff>
    </xdr:to>
    <xdr:pic>
      <xdr:nvPicPr>
        <xdr:cNvPr id="13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7155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102</xdr:row>
      <xdr:rowOff>171450</xdr:rowOff>
    </xdr:from>
    <xdr:to>
      <xdr:col>2</xdr:col>
      <xdr:colOff>295275</xdr:colOff>
      <xdr:row>104</xdr:row>
      <xdr:rowOff>133350</xdr:rowOff>
    </xdr:to>
    <xdr:pic>
      <xdr:nvPicPr>
        <xdr:cNvPr id="1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57400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158</xdr:row>
      <xdr:rowOff>133350</xdr:rowOff>
    </xdr:from>
    <xdr:to>
      <xdr:col>2</xdr:col>
      <xdr:colOff>228600</xdr:colOff>
      <xdr:row>160</xdr:row>
      <xdr:rowOff>95250</xdr:rowOff>
    </xdr:to>
    <xdr:pic>
      <xdr:nvPicPr>
        <xdr:cNvPr id="1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737300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212</xdr:row>
      <xdr:rowOff>95250</xdr:rowOff>
    </xdr:from>
    <xdr:to>
      <xdr:col>2</xdr:col>
      <xdr:colOff>228600</xdr:colOff>
      <xdr:row>214</xdr:row>
      <xdr:rowOff>76200</xdr:rowOff>
    </xdr:to>
    <xdr:pic>
      <xdr:nvPicPr>
        <xdr:cNvPr id="1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250055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266</xdr:row>
      <xdr:rowOff>133350</xdr:rowOff>
    </xdr:from>
    <xdr:to>
      <xdr:col>2</xdr:col>
      <xdr:colOff>209550</xdr:colOff>
      <xdr:row>268</xdr:row>
      <xdr:rowOff>114300</xdr:rowOff>
    </xdr:to>
    <xdr:pic>
      <xdr:nvPicPr>
        <xdr:cNvPr id="1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3216175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330</xdr:row>
      <xdr:rowOff>133350</xdr:rowOff>
    </xdr:from>
    <xdr:to>
      <xdr:col>2</xdr:col>
      <xdr:colOff>209550</xdr:colOff>
      <xdr:row>332</xdr:row>
      <xdr:rowOff>114300</xdr:rowOff>
    </xdr:to>
    <xdr:pic>
      <xdr:nvPicPr>
        <xdr:cNvPr id="1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5131950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323850</xdr:colOff>
      <xdr:row>1</xdr:row>
      <xdr:rowOff>76200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0</xdr:col>
      <xdr:colOff>752475</xdr:colOff>
      <xdr:row>2</xdr:row>
      <xdr:rowOff>95250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0</xdr:col>
      <xdr:colOff>752475</xdr:colOff>
      <xdr:row>2</xdr:row>
      <xdr:rowOff>95250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nusz\AppData\Local\Temp\mibm_II_oze_ca&#313;&#8218;o&#313;&#8250;&#196;&#8225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dia II stopnia 1-7"/>
      <sheetName val="Matryca"/>
      <sheetName val="Analiza"/>
    </sheetNames>
    <sheetDataSet>
      <sheetData sheetId="0">
        <row r="71">
          <cell r="F71">
            <v>1</v>
          </cell>
          <cell r="G71">
            <v>20</v>
          </cell>
        </row>
        <row r="128">
          <cell r="F128">
            <v>20</v>
          </cell>
        </row>
        <row r="462">
          <cell r="F462">
            <v>2</v>
          </cell>
          <cell r="G462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3:AE390"/>
  <sheetViews>
    <sheetView tabSelected="1" zoomScale="70" zoomScaleNormal="70" zoomScaleSheetLayoutView="90" zoomScalePageLayoutView="76" workbookViewId="0" topLeftCell="A1">
      <selection activeCell="I42" sqref="I42"/>
    </sheetView>
  </sheetViews>
  <sheetFormatPr defaultColWidth="9.00390625" defaultRowHeight="12.75"/>
  <cols>
    <col min="1" max="1" width="3.75390625" style="3" customWidth="1"/>
    <col min="2" max="2" width="4.375" style="3" customWidth="1"/>
    <col min="3" max="3" width="9.125" style="3" customWidth="1"/>
    <col min="4" max="4" width="57.75390625" style="3" customWidth="1"/>
    <col min="5" max="12" width="7.75390625" style="3" customWidth="1"/>
    <col min="13" max="28" width="4.25390625" style="3" customWidth="1"/>
    <col min="29" max="16384" width="9.125" style="3" customWidth="1"/>
  </cols>
  <sheetData>
    <row r="1" ht="15.75" customHeight="1"/>
    <row r="2" ht="15.75" customHeight="1" thickBot="1"/>
    <row r="3" spans="2:28" ht="15.75" customHeight="1">
      <c r="B3" s="715"/>
      <c r="C3" s="716"/>
      <c r="D3" s="717"/>
      <c r="E3" s="599" t="s">
        <v>527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1"/>
      <c r="R3" s="712" t="s">
        <v>7</v>
      </c>
      <c r="S3" s="649"/>
      <c r="T3" s="649"/>
      <c r="U3" s="649"/>
      <c r="V3" s="649"/>
      <c r="W3" s="649"/>
      <c r="X3" s="649"/>
      <c r="Y3" s="649"/>
      <c r="Z3" s="649"/>
      <c r="AA3" s="649"/>
      <c r="AB3" s="713"/>
    </row>
    <row r="4" spans="2:28" ht="15.75" customHeight="1">
      <c r="B4" s="714" t="s">
        <v>89</v>
      </c>
      <c r="C4" s="681"/>
      <c r="D4" s="682"/>
      <c r="E4" s="602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4"/>
      <c r="R4" s="4"/>
      <c r="S4" s="6"/>
      <c r="T4" s="6"/>
      <c r="U4" s="6"/>
      <c r="V4" s="6"/>
      <c r="W4" s="6"/>
      <c r="X4" s="6"/>
      <c r="Y4" s="6"/>
      <c r="Z4" s="6"/>
      <c r="AA4" s="6"/>
      <c r="AB4" s="7"/>
    </row>
    <row r="5" spans="2:28" ht="15.75" customHeight="1">
      <c r="B5" s="4"/>
      <c r="C5" s="5"/>
      <c r="D5" s="135"/>
      <c r="E5" s="136" t="s">
        <v>160</v>
      </c>
      <c r="F5" s="137"/>
      <c r="G5" s="137"/>
      <c r="H5" s="138" t="s">
        <v>161</v>
      </c>
      <c r="J5" s="134"/>
      <c r="K5" s="134"/>
      <c r="L5" s="134"/>
      <c r="M5" s="134"/>
      <c r="N5" s="134"/>
      <c r="O5" s="134"/>
      <c r="P5" s="134"/>
      <c r="Q5" s="134"/>
      <c r="R5" s="4"/>
      <c r="S5" s="6"/>
      <c r="T5" s="6"/>
      <c r="U5" s="6"/>
      <c r="V5" s="6"/>
      <c r="W5" s="6"/>
      <c r="X5" s="6"/>
      <c r="Y5" s="6"/>
      <c r="Z5" s="6"/>
      <c r="AA5" s="6"/>
      <c r="AB5" s="7"/>
    </row>
    <row r="6" spans="2:28" ht="15.75" customHeight="1">
      <c r="B6" s="677" t="s">
        <v>172</v>
      </c>
      <c r="C6" s="678"/>
      <c r="D6" s="679"/>
      <c r="E6" s="8" t="s">
        <v>67</v>
      </c>
      <c r="F6" s="6"/>
      <c r="G6" s="6"/>
      <c r="H6" s="9" t="s">
        <v>129</v>
      </c>
      <c r="J6" s="9"/>
      <c r="K6" s="10"/>
      <c r="L6" s="6"/>
      <c r="M6" s="9"/>
      <c r="N6" s="9"/>
      <c r="O6" s="9"/>
      <c r="P6" s="9"/>
      <c r="Q6" s="9"/>
      <c r="R6" s="110"/>
      <c r="S6" s="111"/>
      <c r="T6" s="111"/>
      <c r="U6" s="111"/>
      <c r="V6" s="111"/>
      <c r="W6" s="111"/>
      <c r="X6" s="111"/>
      <c r="Y6" s="111"/>
      <c r="Z6" s="111"/>
      <c r="AA6" s="111"/>
      <c r="AB6" s="112"/>
    </row>
    <row r="7" spans="2:28" ht="15.75" customHeight="1">
      <c r="B7" s="680"/>
      <c r="C7" s="681"/>
      <c r="D7" s="682"/>
      <c r="E7" s="8" t="s">
        <v>66</v>
      </c>
      <c r="F7" s="6"/>
      <c r="G7" s="6"/>
      <c r="H7" s="9" t="s">
        <v>130</v>
      </c>
      <c r="J7" s="9"/>
      <c r="K7" s="10"/>
      <c r="L7" s="9"/>
      <c r="M7" s="9"/>
      <c r="N7" s="12"/>
      <c r="O7" s="6"/>
      <c r="P7" s="9"/>
      <c r="Q7" s="9"/>
      <c r="R7" s="110"/>
      <c r="S7" s="111"/>
      <c r="T7" s="111"/>
      <c r="U7" s="111"/>
      <c r="V7" s="111"/>
      <c r="W7" s="111"/>
      <c r="X7" s="111"/>
      <c r="Y7" s="111"/>
      <c r="Z7" s="111"/>
      <c r="AA7" s="111"/>
      <c r="AB7" s="112"/>
    </row>
    <row r="8" spans="2:28" ht="15.75" customHeight="1">
      <c r="B8" s="680"/>
      <c r="C8" s="681"/>
      <c r="D8" s="682"/>
      <c r="E8" s="8" t="s">
        <v>8</v>
      </c>
      <c r="F8" s="8"/>
      <c r="G8" s="8"/>
      <c r="H8" s="13" t="s">
        <v>73</v>
      </c>
      <c r="J8" s="13"/>
      <c r="K8" s="10"/>
      <c r="L8" s="9"/>
      <c r="M8" s="9"/>
      <c r="N8" s="9"/>
      <c r="O8" s="6"/>
      <c r="P8" s="9"/>
      <c r="Q8" s="9"/>
      <c r="R8" s="11"/>
      <c r="S8" s="5"/>
      <c r="T8" s="5"/>
      <c r="U8" s="5"/>
      <c r="V8" s="5"/>
      <c r="W8" s="5"/>
      <c r="X8" s="5"/>
      <c r="Y8" s="5"/>
      <c r="Z8" s="5"/>
      <c r="AA8" s="5"/>
      <c r="AB8" s="14"/>
    </row>
    <row r="9" spans="2:28" ht="15.75" customHeight="1">
      <c r="B9" s="680" t="s">
        <v>65</v>
      </c>
      <c r="C9" s="681"/>
      <c r="D9" s="682"/>
      <c r="E9" s="15" t="s">
        <v>10</v>
      </c>
      <c r="F9" s="8"/>
      <c r="G9" s="8"/>
      <c r="H9" s="13" t="s">
        <v>75</v>
      </c>
      <c r="J9" s="13"/>
      <c r="K9" s="10"/>
      <c r="L9" s="9"/>
      <c r="M9" s="9"/>
      <c r="N9" s="9"/>
      <c r="O9" s="9"/>
      <c r="P9" s="9"/>
      <c r="Q9" s="9"/>
      <c r="R9" s="704" t="s">
        <v>9</v>
      </c>
      <c r="S9" s="705"/>
      <c r="T9" s="705"/>
      <c r="U9" s="705"/>
      <c r="V9" s="705"/>
      <c r="W9" s="705"/>
      <c r="X9" s="705"/>
      <c r="Y9" s="705"/>
      <c r="Z9" s="705"/>
      <c r="AA9" s="705"/>
      <c r="AB9" s="706"/>
    </row>
    <row r="10" spans="2:28" ht="15.75" customHeight="1">
      <c r="B10" s="704" t="s">
        <v>60</v>
      </c>
      <c r="C10" s="705"/>
      <c r="D10" s="707"/>
      <c r="E10" s="15"/>
      <c r="F10" s="8"/>
      <c r="G10" s="8"/>
      <c r="H10" s="13" t="s">
        <v>76</v>
      </c>
      <c r="J10" s="13"/>
      <c r="K10" s="10"/>
      <c r="L10" s="9"/>
      <c r="M10" s="9"/>
      <c r="N10" s="9"/>
      <c r="O10" s="9"/>
      <c r="P10" s="9"/>
      <c r="Q10" s="9"/>
      <c r="R10" s="704" t="s">
        <v>11</v>
      </c>
      <c r="S10" s="705"/>
      <c r="T10" s="705"/>
      <c r="U10" s="705"/>
      <c r="V10" s="705"/>
      <c r="W10" s="705"/>
      <c r="X10" s="705"/>
      <c r="Y10" s="705"/>
      <c r="Z10" s="705"/>
      <c r="AA10" s="705"/>
      <c r="AB10" s="706"/>
    </row>
    <row r="11" spans="2:28" ht="15.75" customHeight="1">
      <c r="B11" s="680" t="s">
        <v>61</v>
      </c>
      <c r="C11" s="681"/>
      <c r="D11" s="682"/>
      <c r="E11" s="15"/>
      <c r="F11" s="8"/>
      <c r="G11" s="8"/>
      <c r="H11" s="9" t="s">
        <v>167</v>
      </c>
      <c r="K11" s="10"/>
      <c r="L11" s="9"/>
      <c r="M11" s="9"/>
      <c r="N11" s="9"/>
      <c r="O11" s="9"/>
      <c r="P11" s="9"/>
      <c r="Q11" s="9"/>
      <c r="R11" s="11"/>
      <c r="S11" s="5"/>
      <c r="T11" s="5"/>
      <c r="U11" s="5"/>
      <c r="V11" s="5"/>
      <c r="W11" s="5"/>
      <c r="X11" s="5"/>
      <c r="Y11" s="5"/>
      <c r="Z11" s="5"/>
      <c r="AA11" s="5"/>
      <c r="AB11" s="14"/>
    </row>
    <row r="12" spans="2:28" ht="15.75" customHeight="1">
      <c r="B12" s="11"/>
      <c r="C12" s="5"/>
      <c r="D12" s="135"/>
      <c r="E12" s="15"/>
      <c r="F12" s="8"/>
      <c r="G12" s="8"/>
      <c r="H12" s="9" t="s">
        <v>190</v>
      </c>
      <c r="K12" s="10"/>
      <c r="L12" s="9"/>
      <c r="M12" s="9"/>
      <c r="N12" s="9"/>
      <c r="O12" s="9"/>
      <c r="P12" s="9"/>
      <c r="Q12" s="9"/>
      <c r="R12" s="11"/>
      <c r="S12" s="5"/>
      <c r="T12" s="5"/>
      <c r="U12" s="5"/>
      <c r="V12" s="5"/>
      <c r="W12" s="5"/>
      <c r="X12" s="5"/>
      <c r="Y12" s="5"/>
      <c r="Z12" s="5"/>
      <c r="AA12" s="5"/>
      <c r="AB12" s="14"/>
    </row>
    <row r="13" spans="2:28" ht="15.75" customHeight="1" thickBot="1">
      <c r="B13" s="686"/>
      <c r="C13" s="687"/>
      <c r="D13" s="688"/>
      <c r="E13" s="16"/>
      <c r="F13" s="17"/>
      <c r="G13" s="17"/>
      <c r="H13" s="9" t="s">
        <v>521</v>
      </c>
      <c r="J13" s="17"/>
      <c r="K13" s="17"/>
      <c r="L13" s="18"/>
      <c r="M13" s="18"/>
      <c r="N13" s="18"/>
      <c r="O13" s="18"/>
      <c r="P13" s="18"/>
      <c r="Q13" s="18"/>
      <c r="R13" s="19" t="s">
        <v>68</v>
      </c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2:28" ht="15.75" customHeight="1" thickBot="1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2:28" ht="15.75" customHeight="1">
      <c r="B15" s="689" t="s">
        <v>12</v>
      </c>
      <c r="C15" s="692" t="s">
        <v>13</v>
      </c>
      <c r="D15" s="693"/>
      <c r="E15" s="698" t="s">
        <v>14</v>
      </c>
      <c r="F15" s="699"/>
      <c r="G15" s="700"/>
      <c r="H15" s="634" t="s">
        <v>15</v>
      </c>
      <c r="I15" s="606"/>
      <c r="J15" s="606"/>
      <c r="K15" s="606"/>
      <c r="L15" s="606"/>
      <c r="M15" s="634" t="s">
        <v>16</v>
      </c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7"/>
    </row>
    <row r="16" spans="2:28" ht="15.75" customHeight="1">
      <c r="B16" s="690"/>
      <c r="C16" s="694"/>
      <c r="D16" s="695"/>
      <c r="E16" s="701"/>
      <c r="F16" s="702"/>
      <c r="G16" s="703"/>
      <c r="H16" s="638" t="s">
        <v>17</v>
      </c>
      <c r="I16" s="640" t="s">
        <v>18</v>
      </c>
      <c r="J16" s="640"/>
      <c r="K16" s="640"/>
      <c r="L16" s="657"/>
      <c r="M16" s="619" t="s">
        <v>123</v>
      </c>
      <c r="N16" s="620"/>
      <c r="O16" s="620"/>
      <c r="P16" s="621"/>
      <c r="Q16" s="619" t="s">
        <v>124</v>
      </c>
      <c r="R16" s="620"/>
      <c r="S16" s="620"/>
      <c r="T16" s="621"/>
      <c r="U16" s="619" t="s">
        <v>125</v>
      </c>
      <c r="V16" s="620"/>
      <c r="W16" s="620"/>
      <c r="X16" s="621"/>
      <c r="Y16" s="708" t="s">
        <v>126</v>
      </c>
      <c r="Z16" s="709"/>
      <c r="AA16" s="709"/>
      <c r="AB16" s="710"/>
    </row>
    <row r="17" spans="2:28" ht="15.75" customHeight="1">
      <c r="B17" s="690"/>
      <c r="C17" s="694"/>
      <c r="D17" s="695"/>
      <c r="E17" s="582" t="s">
        <v>217</v>
      </c>
      <c r="F17" s="584" t="s">
        <v>33</v>
      </c>
      <c r="G17" s="611" t="s">
        <v>64</v>
      </c>
      <c r="H17" s="711"/>
      <c r="I17" s="640" t="s">
        <v>19</v>
      </c>
      <c r="J17" s="640" t="s">
        <v>20</v>
      </c>
      <c r="K17" s="640" t="s">
        <v>21</v>
      </c>
      <c r="L17" s="657" t="s">
        <v>57</v>
      </c>
      <c r="M17" s="683" t="s">
        <v>166</v>
      </c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5"/>
    </row>
    <row r="18" spans="2:28" ht="15.75" customHeight="1">
      <c r="B18" s="690"/>
      <c r="C18" s="694"/>
      <c r="D18" s="695"/>
      <c r="E18" s="582"/>
      <c r="F18" s="585"/>
      <c r="G18" s="645"/>
      <c r="H18" s="711"/>
      <c r="I18" s="640"/>
      <c r="J18" s="640"/>
      <c r="K18" s="640"/>
      <c r="L18" s="657"/>
      <c r="M18" s="628" t="s">
        <v>19</v>
      </c>
      <c r="N18" s="635" t="s">
        <v>20</v>
      </c>
      <c r="O18" s="633" t="s">
        <v>22</v>
      </c>
      <c r="P18" s="611" t="s">
        <v>62</v>
      </c>
      <c r="Q18" s="628" t="s">
        <v>19</v>
      </c>
      <c r="R18" s="635" t="s">
        <v>20</v>
      </c>
      <c r="S18" s="633" t="s">
        <v>22</v>
      </c>
      <c r="T18" s="611" t="s">
        <v>62</v>
      </c>
      <c r="U18" s="628" t="s">
        <v>19</v>
      </c>
      <c r="V18" s="635" t="s">
        <v>20</v>
      </c>
      <c r="W18" s="633" t="s">
        <v>22</v>
      </c>
      <c r="X18" s="611" t="s">
        <v>62</v>
      </c>
      <c r="Y18" s="628" t="s">
        <v>19</v>
      </c>
      <c r="Z18" s="635" t="s">
        <v>20</v>
      </c>
      <c r="AA18" s="633" t="s">
        <v>22</v>
      </c>
      <c r="AB18" s="611" t="s">
        <v>62</v>
      </c>
    </row>
    <row r="19" spans="2:28" ht="15.75" customHeight="1" thickBot="1">
      <c r="B19" s="691"/>
      <c r="C19" s="696"/>
      <c r="D19" s="697"/>
      <c r="E19" s="583"/>
      <c r="F19" s="586"/>
      <c r="G19" s="612"/>
      <c r="H19" s="639"/>
      <c r="I19" s="641"/>
      <c r="J19" s="641"/>
      <c r="K19" s="641"/>
      <c r="L19" s="658"/>
      <c r="M19" s="629"/>
      <c r="N19" s="636"/>
      <c r="O19" s="532"/>
      <c r="P19" s="612"/>
      <c r="Q19" s="629"/>
      <c r="R19" s="636"/>
      <c r="S19" s="532"/>
      <c r="T19" s="612"/>
      <c r="U19" s="629"/>
      <c r="V19" s="636"/>
      <c r="W19" s="532"/>
      <c r="X19" s="612"/>
      <c r="Y19" s="629"/>
      <c r="Z19" s="636"/>
      <c r="AA19" s="532"/>
      <c r="AB19" s="612"/>
    </row>
    <row r="20" spans="2:28" s="25" customFormat="1" ht="15.75" customHeight="1" thickBot="1">
      <c r="B20" s="22" t="s">
        <v>23</v>
      </c>
      <c r="C20" s="667" t="s">
        <v>77</v>
      </c>
      <c r="D20" s="667"/>
      <c r="E20" s="668"/>
      <c r="F20" s="668"/>
      <c r="G20" s="23"/>
      <c r="H20" s="24"/>
      <c r="I20" s="668"/>
      <c r="J20" s="668"/>
      <c r="K20" s="668"/>
      <c r="L20" s="668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2"/>
    </row>
    <row r="21" spans="2:28" ht="15.75" customHeight="1">
      <c r="B21" s="26" t="s">
        <v>24</v>
      </c>
      <c r="C21" s="27" t="s">
        <v>78</v>
      </c>
      <c r="D21" s="28"/>
      <c r="E21" s="29">
        <v>1</v>
      </c>
      <c r="F21" s="30">
        <v>1</v>
      </c>
      <c r="G21" s="31">
        <v>4</v>
      </c>
      <c r="H21" s="379">
        <f aca="true" t="shared" si="0" ref="H21:H26">SUM(I21:L21)</f>
        <v>30</v>
      </c>
      <c r="I21" s="341">
        <f>SUM(M21,Q21,U21,Y21)</f>
        <v>15</v>
      </c>
      <c r="J21" s="341">
        <f>SUM(N21,R21,V21,Z21)</f>
        <v>15</v>
      </c>
      <c r="K21" s="341"/>
      <c r="L21" s="341"/>
      <c r="M21" s="340">
        <v>15</v>
      </c>
      <c r="N21" s="341">
        <v>15</v>
      </c>
      <c r="O21" s="33"/>
      <c r="P21" s="35"/>
      <c r="Q21" s="36"/>
      <c r="R21" s="37"/>
      <c r="S21" s="37"/>
      <c r="T21" s="38"/>
      <c r="U21" s="36"/>
      <c r="V21" s="37"/>
      <c r="W21" s="37"/>
      <c r="X21" s="38"/>
      <c r="Y21" s="39"/>
      <c r="Z21" s="33"/>
      <c r="AA21" s="33"/>
      <c r="AB21" s="38"/>
    </row>
    <row r="22" spans="2:28" ht="15.75" customHeight="1">
      <c r="B22" s="183" t="s">
        <v>25</v>
      </c>
      <c r="C22" s="184" t="s">
        <v>79</v>
      </c>
      <c r="D22" s="185"/>
      <c r="E22" s="175"/>
      <c r="F22" s="176">
        <v>1</v>
      </c>
      <c r="G22" s="186">
        <v>3</v>
      </c>
      <c r="H22" s="379">
        <f t="shared" si="0"/>
        <v>30</v>
      </c>
      <c r="I22" s="341">
        <f>SUM(M22,Q22,U22,Y22)</f>
        <v>15</v>
      </c>
      <c r="J22" s="341">
        <f>SUM(N22,R22,V22,Z22)</f>
        <v>15</v>
      </c>
      <c r="K22" s="341"/>
      <c r="L22" s="341"/>
      <c r="M22" s="342">
        <v>15</v>
      </c>
      <c r="N22" s="343">
        <v>15</v>
      </c>
      <c r="O22" s="188"/>
      <c r="P22" s="189"/>
      <c r="Q22" s="190"/>
      <c r="R22" s="188"/>
      <c r="S22" s="188"/>
      <c r="T22" s="191"/>
      <c r="U22" s="190"/>
      <c r="V22" s="188"/>
      <c r="W22" s="188"/>
      <c r="X22" s="191"/>
      <c r="Y22" s="192"/>
      <c r="Z22" s="188"/>
      <c r="AA22" s="188"/>
      <c r="AB22" s="191"/>
    </row>
    <row r="23" spans="2:28" ht="15.75" customHeight="1">
      <c r="B23" s="26" t="s">
        <v>26</v>
      </c>
      <c r="C23" s="41" t="s">
        <v>97</v>
      </c>
      <c r="D23" s="42"/>
      <c r="E23" s="29">
        <v>1</v>
      </c>
      <c r="F23" s="30">
        <v>1</v>
      </c>
      <c r="G23" s="43">
        <v>2</v>
      </c>
      <c r="H23" s="379">
        <f t="shared" si="0"/>
        <v>30</v>
      </c>
      <c r="I23" s="341">
        <f>SUM(M23,Q23,U23,Y23)</f>
        <v>15</v>
      </c>
      <c r="J23" s="341"/>
      <c r="K23" s="341"/>
      <c r="L23" s="341">
        <f>SUM(P23,T23,X23,AB23)</f>
        <v>15</v>
      </c>
      <c r="M23" s="47"/>
      <c r="N23" s="45"/>
      <c r="O23" s="45"/>
      <c r="P23" s="48"/>
      <c r="Q23" s="274">
        <v>15</v>
      </c>
      <c r="R23" s="45"/>
      <c r="S23" s="45"/>
      <c r="T23" s="48">
        <v>15</v>
      </c>
      <c r="U23" s="47"/>
      <c r="V23" s="45"/>
      <c r="W23" s="45"/>
      <c r="X23" s="48"/>
      <c r="Y23" s="49"/>
      <c r="Z23" s="45"/>
      <c r="AA23" s="45"/>
      <c r="AB23" s="48"/>
    </row>
    <row r="24" spans="2:28" ht="15.75" customHeight="1">
      <c r="B24" s="183" t="s">
        <v>27</v>
      </c>
      <c r="C24" s="173" t="s">
        <v>194</v>
      </c>
      <c r="D24" s="260"/>
      <c r="E24" s="175"/>
      <c r="F24" s="176">
        <v>1</v>
      </c>
      <c r="G24" s="186">
        <v>2</v>
      </c>
      <c r="H24" s="379">
        <f t="shared" si="0"/>
        <v>20</v>
      </c>
      <c r="I24" s="341">
        <f>SUM(M24,Q24,U24,Y24)</f>
        <v>20</v>
      </c>
      <c r="J24" s="341"/>
      <c r="K24" s="341"/>
      <c r="L24" s="341"/>
      <c r="M24" s="381">
        <v>20</v>
      </c>
      <c r="N24" s="380"/>
      <c r="O24" s="177"/>
      <c r="P24" s="179"/>
      <c r="Q24" s="258"/>
      <c r="R24" s="177"/>
      <c r="S24" s="177"/>
      <c r="T24" s="178"/>
      <c r="U24" s="258"/>
      <c r="V24" s="177"/>
      <c r="W24" s="281"/>
      <c r="X24" s="282"/>
      <c r="Y24" s="283"/>
      <c r="Z24" s="281"/>
      <c r="AA24" s="281"/>
      <c r="AB24" s="282"/>
    </row>
    <row r="25" spans="2:28" ht="15.75" customHeight="1">
      <c r="B25" s="183" t="s">
        <v>28</v>
      </c>
      <c r="C25" s="173" t="s">
        <v>195</v>
      </c>
      <c r="D25" s="260"/>
      <c r="E25" s="175"/>
      <c r="F25" s="176">
        <v>1</v>
      </c>
      <c r="G25" s="186">
        <v>3</v>
      </c>
      <c r="H25" s="379">
        <f t="shared" si="0"/>
        <v>25</v>
      </c>
      <c r="I25" s="341">
        <f>SUM(M25,Q25,U25,Y25)</f>
        <v>20</v>
      </c>
      <c r="J25" s="341">
        <f>SUM(N25,R25,V25,Z25)</f>
        <v>5</v>
      </c>
      <c r="K25" s="341"/>
      <c r="L25" s="341"/>
      <c r="M25" s="381">
        <v>20</v>
      </c>
      <c r="N25" s="380">
        <v>5</v>
      </c>
      <c r="O25" s="177"/>
      <c r="P25" s="179"/>
      <c r="Q25" s="258"/>
      <c r="R25" s="177"/>
      <c r="S25" s="177"/>
      <c r="T25" s="178"/>
      <c r="U25" s="258"/>
      <c r="V25" s="177"/>
      <c r="W25" s="281"/>
      <c r="X25" s="282"/>
      <c r="Y25" s="283"/>
      <c r="Z25" s="281"/>
      <c r="AA25" s="281"/>
      <c r="AB25" s="282"/>
    </row>
    <row r="26" spans="2:28" ht="15.75" customHeight="1" thickBot="1">
      <c r="B26" s="183" t="s">
        <v>48</v>
      </c>
      <c r="C26" s="173" t="s">
        <v>154</v>
      </c>
      <c r="D26" s="260"/>
      <c r="E26" s="175"/>
      <c r="F26" s="176">
        <v>1</v>
      </c>
      <c r="G26" s="186">
        <v>1</v>
      </c>
      <c r="H26" s="379">
        <f t="shared" si="0"/>
        <v>20</v>
      </c>
      <c r="I26" s="341"/>
      <c r="J26" s="341">
        <f>SUM(N26,R26,V26,Z26)</f>
        <v>20</v>
      </c>
      <c r="K26" s="341"/>
      <c r="L26" s="341"/>
      <c r="M26" s="258"/>
      <c r="N26" s="177"/>
      <c r="O26" s="177"/>
      <c r="P26" s="179"/>
      <c r="Q26" s="258"/>
      <c r="R26" s="380">
        <v>20</v>
      </c>
      <c r="S26" s="177"/>
      <c r="T26" s="178"/>
      <c r="U26" s="258"/>
      <c r="V26" s="339"/>
      <c r="W26" s="281"/>
      <c r="X26" s="282"/>
      <c r="Y26" s="283"/>
      <c r="Z26" s="281"/>
      <c r="AA26" s="281"/>
      <c r="AB26" s="282"/>
    </row>
    <row r="27" spans="2:28" ht="15.75" customHeight="1" thickTop="1">
      <c r="B27" s="65"/>
      <c r="C27" s="671" t="s">
        <v>29</v>
      </c>
      <c r="D27" s="672"/>
      <c r="E27" s="675">
        <f aca="true" t="shared" si="1" ref="E27:AB27">SUM(E21:E26)</f>
        <v>2</v>
      </c>
      <c r="F27" s="664">
        <f t="shared" si="1"/>
        <v>6</v>
      </c>
      <c r="G27" s="659">
        <f t="shared" si="1"/>
        <v>15</v>
      </c>
      <c r="H27" s="669">
        <f>SUM(H21:H26)</f>
        <v>155</v>
      </c>
      <c r="I27" s="664">
        <f t="shared" si="1"/>
        <v>85</v>
      </c>
      <c r="J27" s="664">
        <f t="shared" si="1"/>
        <v>55</v>
      </c>
      <c r="K27" s="664">
        <f t="shared" si="1"/>
        <v>0</v>
      </c>
      <c r="L27" s="659">
        <f t="shared" si="1"/>
        <v>15</v>
      </c>
      <c r="M27" s="66">
        <f>SUM(M21:M26)</f>
        <v>70</v>
      </c>
      <c r="N27" s="67">
        <f>SUM(N21:N26)</f>
        <v>35</v>
      </c>
      <c r="O27" s="67">
        <f t="shared" si="1"/>
        <v>0</v>
      </c>
      <c r="P27" s="68">
        <f t="shared" si="1"/>
        <v>0</v>
      </c>
      <c r="Q27" s="66">
        <f t="shared" si="1"/>
        <v>15</v>
      </c>
      <c r="R27" s="67">
        <f t="shared" si="1"/>
        <v>20</v>
      </c>
      <c r="S27" s="67">
        <f t="shared" si="1"/>
        <v>0</v>
      </c>
      <c r="T27" s="69">
        <f t="shared" si="1"/>
        <v>15</v>
      </c>
      <c r="U27" s="66">
        <f t="shared" si="1"/>
        <v>0</v>
      </c>
      <c r="V27" s="67">
        <f t="shared" si="1"/>
        <v>0</v>
      </c>
      <c r="W27" s="67">
        <f t="shared" si="1"/>
        <v>0</v>
      </c>
      <c r="X27" s="69">
        <f t="shared" si="1"/>
        <v>0</v>
      </c>
      <c r="Y27" s="70">
        <f t="shared" si="1"/>
        <v>0</v>
      </c>
      <c r="Z27" s="67">
        <f t="shared" si="1"/>
        <v>0</v>
      </c>
      <c r="AA27" s="67">
        <f t="shared" si="1"/>
        <v>0</v>
      </c>
      <c r="AB27" s="69">
        <f t="shared" si="1"/>
        <v>0</v>
      </c>
    </row>
    <row r="28" spans="2:30" ht="15.75" customHeight="1" thickBot="1">
      <c r="B28" s="71"/>
      <c r="C28" s="673"/>
      <c r="D28" s="674"/>
      <c r="E28" s="676"/>
      <c r="F28" s="665"/>
      <c r="G28" s="660"/>
      <c r="H28" s="670"/>
      <c r="I28" s="665"/>
      <c r="J28" s="665"/>
      <c r="K28" s="665"/>
      <c r="L28" s="660"/>
      <c r="M28" s="72"/>
      <c r="N28" s="73">
        <f>SUM(M27:P27)</f>
        <v>105</v>
      </c>
      <c r="O28" s="73"/>
      <c r="P28" s="73"/>
      <c r="Q28" s="72"/>
      <c r="R28" s="73">
        <f>SUM(Q27:T27)</f>
        <v>50</v>
      </c>
      <c r="S28" s="73"/>
      <c r="T28" s="74"/>
      <c r="U28" s="73"/>
      <c r="V28" s="73">
        <f>SUM(U27:X27)</f>
        <v>0</v>
      </c>
      <c r="W28" s="73"/>
      <c r="X28" s="74"/>
      <c r="Y28" s="72"/>
      <c r="Z28" s="73">
        <f>SUM(Y27:AB27)</f>
        <v>0</v>
      </c>
      <c r="AA28" s="73"/>
      <c r="AB28" s="74"/>
      <c r="AD28" s="3">
        <f>SUM(M28:AB28)*15</f>
        <v>2325</v>
      </c>
    </row>
    <row r="29" spans="2:28" ht="15.75" customHeight="1">
      <c r="B29" s="642" t="s">
        <v>30</v>
      </c>
      <c r="C29" s="643"/>
      <c r="D29" s="644"/>
      <c r="E29" s="528" t="s">
        <v>430</v>
      </c>
      <c r="F29" s="531" t="s">
        <v>33</v>
      </c>
      <c r="G29" s="611" t="s">
        <v>64</v>
      </c>
      <c r="H29" s="663" t="s">
        <v>17</v>
      </c>
      <c r="I29" s="640" t="s">
        <v>19</v>
      </c>
      <c r="J29" s="640" t="s">
        <v>20</v>
      </c>
      <c r="K29" s="640" t="s">
        <v>21</v>
      </c>
      <c r="L29" s="657" t="s">
        <v>57</v>
      </c>
      <c r="M29" s="619" t="s">
        <v>123</v>
      </c>
      <c r="N29" s="620"/>
      <c r="O29" s="620"/>
      <c r="P29" s="621"/>
      <c r="Q29" s="619" t="s">
        <v>124</v>
      </c>
      <c r="R29" s="620"/>
      <c r="S29" s="620"/>
      <c r="T29" s="621"/>
      <c r="U29" s="619" t="s">
        <v>125</v>
      </c>
      <c r="V29" s="620"/>
      <c r="W29" s="620"/>
      <c r="X29" s="621"/>
      <c r="Y29" s="634" t="s">
        <v>126</v>
      </c>
      <c r="Z29" s="606"/>
      <c r="AA29" s="606"/>
      <c r="AB29" s="607"/>
    </row>
    <row r="30" spans="2:28" ht="15.75" customHeight="1">
      <c r="B30" s="642"/>
      <c r="C30" s="643"/>
      <c r="D30" s="644"/>
      <c r="E30" s="529"/>
      <c r="F30" s="531"/>
      <c r="G30" s="645"/>
      <c r="H30" s="663"/>
      <c r="I30" s="640"/>
      <c r="J30" s="640"/>
      <c r="K30" s="640"/>
      <c r="L30" s="657"/>
      <c r="M30" s="628" t="s">
        <v>19</v>
      </c>
      <c r="N30" s="635" t="s">
        <v>20</v>
      </c>
      <c r="O30" s="633" t="s">
        <v>22</v>
      </c>
      <c r="P30" s="611" t="s">
        <v>62</v>
      </c>
      <c r="Q30" s="628" t="s">
        <v>19</v>
      </c>
      <c r="R30" s="635" t="s">
        <v>20</v>
      </c>
      <c r="S30" s="633" t="s">
        <v>22</v>
      </c>
      <c r="T30" s="611" t="s">
        <v>62</v>
      </c>
      <c r="U30" s="628" t="s">
        <v>19</v>
      </c>
      <c r="V30" s="635" t="s">
        <v>20</v>
      </c>
      <c r="W30" s="633" t="s">
        <v>22</v>
      </c>
      <c r="X30" s="611" t="s">
        <v>62</v>
      </c>
      <c r="Y30" s="628" t="s">
        <v>19</v>
      </c>
      <c r="Z30" s="635" t="s">
        <v>20</v>
      </c>
      <c r="AA30" s="633" t="s">
        <v>22</v>
      </c>
      <c r="AB30" s="611" t="s">
        <v>62</v>
      </c>
    </row>
    <row r="31" spans="2:28" ht="15.75" customHeight="1" thickBot="1">
      <c r="B31" s="642"/>
      <c r="C31" s="643"/>
      <c r="D31" s="644"/>
      <c r="E31" s="530"/>
      <c r="F31" s="532"/>
      <c r="G31" s="612"/>
      <c r="H31" s="629"/>
      <c r="I31" s="641"/>
      <c r="J31" s="641"/>
      <c r="K31" s="641"/>
      <c r="L31" s="658"/>
      <c r="M31" s="629"/>
      <c r="N31" s="636"/>
      <c r="O31" s="532"/>
      <c r="P31" s="612"/>
      <c r="Q31" s="629"/>
      <c r="R31" s="636"/>
      <c r="S31" s="532"/>
      <c r="T31" s="612"/>
      <c r="U31" s="629"/>
      <c r="V31" s="636"/>
      <c r="W31" s="532"/>
      <c r="X31" s="612"/>
      <c r="Y31" s="629"/>
      <c r="Z31" s="636"/>
      <c r="AA31" s="532"/>
      <c r="AB31" s="612"/>
    </row>
    <row r="32" spans="2:28" ht="15.75" customHeight="1">
      <c r="B32" s="642"/>
      <c r="C32" s="643"/>
      <c r="D32" s="644"/>
      <c r="E32" s="646">
        <f aca="true" t="shared" si="2" ref="E32:AB32">SUM(E27)</f>
        <v>2</v>
      </c>
      <c r="F32" s="630">
        <f t="shared" si="2"/>
        <v>6</v>
      </c>
      <c r="G32" s="624">
        <f t="shared" si="2"/>
        <v>15</v>
      </c>
      <c r="H32" s="622">
        <f t="shared" si="2"/>
        <v>155</v>
      </c>
      <c r="I32" s="630">
        <f t="shared" si="2"/>
        <v>85</v>
      </c>
      <c r="J32" s="630">
        <f t="shared" si="2"/>
        <v>55</v>
      </c>
      <c r="K32" s="630">
        <f t="shared" si="2"/>
        <v>0</v>
      </c>
      <c r="L32" s="630">
        <f t="shared" si="2"/>
        <v>15</v>
      </c>
      <c r="M32" s="75">
        <f t="shared" si="2"/>
        <v>70</v>
      </c>
      <c r="N32" s="76">
        <f t="shared" si="2"/>
        <v>35</v>
      </c>
      <c r="O32" s="76">
        <f t="shared" si="2"/>
        <v>0</v>
      </c>
      <c r="P32" s="77">
        <f t="shared" si="2"/>
        <v>0</v>
      </c>
      <c r="Q32" s="75">
        <f t="shared" si="2"/>
        <v>15</v>
      </c>
      <c r="R32" s="76">
        <f t="shared" si="2"/>
        <v>20</v>
      </c>
      <c r="S32" s="76">
        <f t="shared" si="2"/>
        <v>0</v>
      </c>
      <c r="T32" s="78">
        <f t="shared" si="2"/>
        <v>15</v>
      </c>
      <c r="U32" s="79">
        <f t="shared" si="2"/>
        <v>0</v>
      </c>
      <c r="V32" s="76">
        <f t="shared" si="2"/>
        <v>0</v>
      </c>
      <c r="W32" s="76">
        <f t="shared" si="2"/>
        <v>0</v>
      </c>
      <c r="X32" s="77">
        <f t="shared" si="2"/>
        <v>0</v>
      </c>
      <c r="Y32" s="75">
        <f t="shared" si="2"/>
        <v>0</v>
      </c>
      <c r="Z32" s="76">
        <f t="shared" si="2"/>
        <v>0</v>
      </c>
      <c r="AA32" s="76">
        <f t="shared" si="2"/>
        <v>0</v>
      </c>
      <c r="AB32" s="78">
        <f t="shared" si="2"/>
        <v>0</v>
      </c>
    </row>
    <row r="33" spans="2:30" ht="15.75" customHeight="1" thickBot="1">
      <c r="B33" s="642"/>
      <c r="C33" s="643"/>
      <c r="D33" s="644"/>
      <c r="E33" s="647"/>
      <c r="F33" s="631"/>
      <c r="G33" s="625"/>
      <c r="H33" s="623"/>
      <c r="I33" s="631"/>
      <c r="J33" s="631"/>
      <c r="K33" s="631"/>
      <c r="L33" s="631"/>
      <c r="M33" s="626">
        <f>SUM(M32:P32)</f>
        <v>105</v>
      </c>
      <c r="N33" s="627"/>
      <c r="O33" s="627"/>
      <c r="P33" s="632"/>
      <c r="Q33" s="626">
        <f>SUM(Q32:T32)</f>
        <v>50</v>
      </c>
      <c r="R33" s="627"/>
      <c r="S33" s="627"/>
      <c r="T33" s="632"/>
      <c r="U33" s="626">
        <f>SUM(U32:X32)</f>
        <v>0</v>
      </c>
      <c r="V33" s="627"/>
      <c r="W33" s="627"/>
      <c r="X33" s="632"/>
      <c r="Y33" s="626">
        <f>SUM(Y32:AB32)</f>
        <v>0</v>
      </c>
      <c r="Z33" s="627"/>
      <c r="AA33" s="627"/>
      <c r="AB33" s="632"/>
      <c r="AD33" s="3">
        <f>SUM(M33:AB33)*15</f>
        <v>2325</v>
      </c>
    </row>
    <row r="34" spans="2:30" ht="15.75" customHeight="1">
      <c r="B34" s="642"/>
      <c r="C34" s="643"/>
      <c r="D34" s="644"/>
      <c r="E34" s="648" t="s">
        <v>31</v>
      </c>
      <c r="F34" s="649"/>
      <c r="G34" s="650"/>
      <c r="H34" s="605" t="s">
        <v>32</v>
      </c>
      <c r="I34" s="606"/>
      <c r="J34" s="606"/>
      <c r="K34" s="606"/>
      <c r="L34" s="607"/>
      <c r="M34" s="489">
        <v>1</v>
      </c>
      <c r="N34" s="490"/>
      <c r="O34" s="490"/>
      <c r="P34" s="491"/>
      <c r="Q34" s="489">
        <v>1</v>
      </c>
      <c r="R34" s="490"/>
      <c r="S34" s="490"/>
      <c r="T34" s="491"/>
      <c r="U34" s="489">
        <v>0</v>
      </c>
      <c r="V34" s="490"/>
      <c r="W34" s="490"/>
      <c r="X34" s="491"/>
      <c r="Y34" s="489">
        <v>0</v>
      </c>
      <c r="Z34" s="490"/>
      <c r="AA34" s="490"/>
      <c r="AB34" s="491"/>
      <c r="AD34" s="3">
        <f>SUM(M34:AB34)</f>
        <v>2</v>
      </c>
    </row>
    <row r="35" spans="2:30" ht="15.75" customHeight="1">
      <c r="B35" s="642"/>
      <c r="C35" s="643"/>
      <c r="D35" s="644"/>
      <c r="E35" s="651"/>
      <c r="F35" s="652"/>
      <c r="G35" s="653"/>
      <c r="H35" s="608" t="s">
        <v>33</v>
      </c>
      <c r="I35" s="609"/>
      <c r="J35" s="609"/>
      <c r="K35" s="609"/>
      <c r="L35" s="610"/>
      <c r="M35" s="495">
        <v>4</v>
      </c>
      <c r="N35" s="496"/>
      <c r="O35" s="496"/>
      <c r="P35" s="497"/>
      <c r="Q35" s="495">
        <v>2</v>
      </c>
      <c r="R35" s="496"/>
      <c r="S35" s="496"/>
      <c r="T35" s="497"/>
      <c r="U35" s="495">
        <v>0</v>
      </c>
      <c r="V35" s="496"/>
      <c r="W35" s="496"/>
      <c r="X35" s="497"/>
      <c r="Y35" s="495">
        <v>0</v>
      </c>
      <c r="Z35" s="496"/>
      <c r="AA35" s="496"/>
      <c r="AB35" s="497"/>
      <c r="AD35" s="3">
        <f>SUM(M35:AB35)</f>
        <v>6</v>
      </c>
    </row>
    <row r="36" spans="2:30" ht="15.75" customHeight="1" thickBot="1">
      <c r="B36" s="642"/>
      <c r="C36" s="643"/>
      <c r="D36" s="644"/>
      <c r="E36" s="654"/>
      <c r="F36" s="655"/>
      <c r="G36" s="656"/>
      <c r="H36" s="608" t="s">
        <v>64</v>
      </c>
      <c r="I36" s="609"/>
      <c r="J36" s="609"/>
      <c r="K36" s="609"/>
      <c r="L36" s="610"/>
      <c r="M36" s="498">
        <v>12</v>
      </c>
      <c r="N36" s="498"/>
      <c r="O36" s="498"/>
      <c r="P36" s="498"/>
      <c r="Q36" s="498">
        <v>3</v>
      </c>
      <c r="R36" s="498"/>
      <c r="S36" s="498"/>
      <c r="T36" s="498"/>
      <c r="U36" s="498">
        <v>0</v>
      </c>
      <c r="V36" s="498"/>
      <c r="W36" s="498"/>
      <c r="X36" s="498"/>
      <c r="Y36" s="498">
        <v>0</v>
      </c>
      <c r="Z36" s="498"/>
      <c r="AA36" s="498"/>
      <c r="AB36" s="498"/>
      <c r="AD36" s="3">
        <f>SUM(M36:AB36)</f>
        <v>15</v>
      </c>
    </row>
    <row r="37" spans="2:28" ht="15.75" customHeight="1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3"/>
    </row>
    <row r="38" spans="2:28" ht="15.75" customHeight="1">
      <c r="B38" s="84" t="s">
        <v>59</v>
      </c>
      <c r="C38" s="85"/>
      <c r="D38" s="85"/>
      <c r="E38" s="85"/>
      <c r="F38" s="85"/>
      <c r="G38" s="85"/>
      <c r="H38" s="85"/>
      <c r="I38" s="2"/>
      <c r="J38" s="2"/>
      <c r="K38" s="2"/>
      <c r="L38" s="2"/>
      <c r="M38" s="2"/>
      <c r="N38" s="2"/>
      <c r="O38" s="2"/>
      <c r="P38" s="2"/>
      <c r="Q38" s="86"/>
      <c r="R38" s="388" t="s">
        <v>523</v>
      </c>
      <c r="S38" s="226"/>
      <c r="T38" s="226"/>
      <c r="U38" s="226"/>
      <c r="V38" s="226"/>
      <c r="W38" s="226"/>
      <c r="X38" s="226"/>
      <c r="Y38" s="226"/>
      <c r="Z38" s="226"/>
      <c r="AA38" s="226"/>
      <c r="AB38" s="228"/>
    </row>
    <row r="39" spans="2:28" ht="15.75" customHeight="1">
      <c r="B39" s="88"/>
      <c r="C39" s="230" t="s">
        <v>24</v>
      </c>
      <c r="D39" s="383" t="s">
        <v>431</v>
      </c>
      <c r="E39" s="384"/>
      <c r="F39" s="384"/>
      <c r="G39" s="384"/>
      <c r="H39" s="384"/>
      <c r="I39" s="384"/>
      <c r="J39" s="384"/>
      <c r="K39" s="384"/>
      <c r="L39" s="384"/>
      <c r="M39" s="384"/>
      <c r="N39" s="10"/>
      <c r="O39" s="10"/>
      <c r="P39" s="10"/>
      <c r="Q39" s="90"/>
      <c r="R39" s="2" t="s">
        <v>522</v>
      </c>
      <c r="S39" s="232"/>
      <c r="T39" s="232"/>
      <c r="U39" s="226"/>
      <c r="V39" s="226"/>
      <c r="W39" s="226"/>
      <c r="X39" s="226"/>
      <c r="Y39" s="226"/>
      <c r="Z39" s="157"/>
      <c r="AA39" s="157"/>
      <c r="AB39" s="233"/>
    </row>
    <row r="40" spans="2:28" ht="15.75" customHeight="1">
      <c r="B40" s="88"/>
      <c r="C40" s="230" t="s">
        <v>25</v>
      </c>
      <c r="D40" s="385" t="s">
        <v>525</v>
      </c>
      <c r="E40" s="386"/>
      <c r="F40" s="386"/>
      <c r="G40" s="386"/>
      <c r="H40" s="386"/>
      <c r="I40" s="386"/>
      <c r="J40" s="386"/>
      <c r="K40" s="386"/>
      <c r="L40" s="386"/>
      <c r="M40" s="386"/>
      <c r="N40" s="8"/>
      <c r="O40" s="8"/>
      <c r="P40" s="8"/>
      <c r="Q40" s="86"/>
      <c r="R40" s="92" t="s">
        <v>34</v>
      </c>
      <c r="S40" s="93"/>
      <c r="T40" s="93"/>
      <c r="U40" s="94"/>
      <c r="V40" s="95"/>
      <c r="W40" s="2"/>
      <c r="X40" s="2"/>
      <c r="Y40" s="95"/>
      <c r="Z40" s="95"/>
      <c r="AA40" s="95"/>
      <c r="AB40" s="87"/>
    </row>
    <row r="41" spans="2:28" ht="15.75" customHeight="1">
      <c r="B41" s="88"/>
      <c r="C41" s="140"/>
      <c r="D41" s="140"/>
      <c r="H41" s="96"/>
      <c r="I41" s="96"/>
      <c r="J41" s="96"/>
      <c r="K41" s="96"/>
      <c r="L41" s="96"/>
      <c r="M41" s="96"/>
      <c r="N41" s="96"/>
      <c r="O41" s="96"/>
      <c r="P41" s="96"/>
      <c r="Q41" s="86"/>
      <c r="R41" s="94" t="s">
        <v>35</v>
      </c>
      <c r="S41" s="94" t="s">
        <v>36</v>
      </c>
      <c r="T41" s="85"/>
      <c r="U41" s="91"/>
      <c r="V41" s="2"/>
      <c r="W41" s="2"/>
      <c r="X41" s="2"/>
      <c r="Y41" s="2"/>
      <c r="Z41" s="2"/>
      <c r="AA41" s="2"/>
      <c r="AB41" s="97"/>
    </row>
    <row r="42" spans="2:28" ht="15.75" customHeight="1">
      <c r="B42" s="88"/>
      <c r="C42" s="140"/>
      <c r="D42" s="140"/>
      <c r="E42" s="96"/>
      <c r="F42" s="96"/>
      <c r="G42" s="2"/>
      <c r="H42" s="2"/>
      <c r="I42" s="2"/>
      <c r="J42" s="98"/>
      <c r="K42" s="98"/>
      <c r="L42" s="98"/>
      <c r="M42" s="98"/>
      <c r="N42" s="98"/>
      <c r="O42" s="98"/>
      <c r="P42" s="98"/>
      <c r="Q42" s="86"/>
      <c r="R42" s="93" t="s">
        <v>37</v>
      </c>
      <c r="S42" s="93" t="s">
        <v>38</v>
      </c>
      <c r="T42" s="99"/>
      <c r="U42" s="99"/>
      <c r="V42" s="2"/>
      <c r="W42" s="2"/>
      <c r="X42" s="2"/>
      <c r="Y42" s="2"/>
      <c r="Z42" s="2"/>
      <c r="AA42" s="2"/>
      <c r="AB42" s="87"/>
    </row>
    <row r="43" spans="2:28" ht="15.75" customHeight="1">
      <c r="B43" s="88"/>
      <c r="C43" s="245"/>
      <c r="D43" s="246"/>
      <c r="E43" s="25"/>
      <c r="F43" s="25"/>
      <c r="G43" s="85"/>
      <c r="H43" s="91"/>
      <c r="I43" s="91"/>
      <c r="J43" s="25"/>
      <c r="K43" s="25"/>
      <c r="L43" s="100"/>
      <c r="M43" s="25"/>
      <c r="N43" s="25"/>
      <c r="O43" s="25"/>
      <c r="P43" s="25"/>
      <c r="Q43" s="86"/>
      <c r="R43" s="94" t="s">
        <v>21</v>
      </c>
      <c r="S43" s="101" t="s">
        <v>39</v>
      </c>
      <c r="T43" s="85"/>
      <c r="U43" s="85"/>
      <c r="V43" s="2"/>
      <c r="W43" s="2"/>
      <c r="X43" s="2"/>
      <c r="Y43" s="2"/>
      <c r="Z43" s="2"/>
      <c r="AA43" s="2"/>
      <c r="AB43" s="87"/>
    </row>
    <row r="44" spans="2:28" ht="15.75" customHeight="1">
      <c r="B44" s="88"/>
      <c r="C44" s="89"/>
      <c r="D44" s="1"/>
      <c r="E44" s="25"/>
      <c r="F44" s="25"/>
      <c r="G44" s="25"/>
      <c r="H44" s="25"/>
      <c r="I44" s="10"/>
      <c r="J44" s="10"/>
      <c r="K44" s="10"/>
      <c r="L44" s="10"/>
      <c r="M44" s="10"/>
      <c r="N44" s="10"/>
      <c r="O44" s="10"/>
      <c r="P44" s="10"/>
      <c r="Q44" s="86"/>
      <c r="R44" s="94" t="s">
        <v>40</v>
      </c>
      <c r="S44" s="94" t="s">
        <v>41</v>
      </c>
      <c r="T44" s="85"/>
      <c r="U44" s="85"/>
      <c r="V44" s="2"/>
      <c r="W44" s="2"/>
      <c r="X44" s="2"/>
      <c r="Y44" s="2"/>
      <c r="Z44" s="2"/>
      <c r="AA44" s="2"/>
      <c r="AB44" s="87"/>
    </row>
    <row r="45" spans="2:28" ht="15.75" customHeight="1">
      <c r="B45" s="88"/>
      <c r="D45" s="2"/>
      <c r="E45" s="25"/>
      <c r="F45" s="25"/>
      <c r="G45" s="25"/>
      <c r="H45" s="10"/>
      <c r="I45" s="10"/>
      <c r="J45" s="10"/>
      <c r="K45" s="10"/>
      <c r="L45" s="10"/>
      <c r="M45" s="10"/>
      <c r="N45" s="10"/>
      <c r="O45" s="10"/>
      <c r="P45" s="10"/>
      <c r="Q45" s="86"/>
      <c r="R45" s="94" t="s">
        <v>42</v>
      </c>
      <c r="S45" s="94" t="s">
        <v>43</v>
      </c>
      <c r="T45" s="85"/>
      <c r="U45" s="91"/>
      <c r="V45" s="2"/>
      <c r="W45" s="2"/>
      <c r="X45" s="2"/>
      <c r="Y45" s="2"/>
      <c r="Z45" s="2"/>
      <c r="AA45" s="2"/>
      <c r="AB45" s="87"/>
    </row>
    <row r="46" spans="2:28" ht="15.75" customHeight="1">
      <c r="B46" s="8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6"/>
      <c r="R46" s="93" t="s">
        <v>44</v>
      </c>
      <c r="S46" s="93" t="s">
        <v>45</v>
      </c>
      <c r="T46" s="85"/>
      <c r="U46" s="91"/>
      <c r="V46" s="2"/>
      <c r="W46" s="2"/>
      <c r="X46" s="2"/>
      <c r="Y46" s="2"/>
      <c r="Z46" s="2"/>
      <c r="AA46" s="2"/>
      <c r="AB46" s="87"/>
    </row>
    <row r="47" spans="2:28" ht="15.75" customHeight="1">
      <c r="B47" s="8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6"/>
      <c r="R47" s="102"/>
      <c r="S47" s="93" t="s">
        <v>63</v>
      </c>
      <c r="U47" s="91"/>
      <c r="V47" s="2"/>
      <c r="W47" s="2"/>
      <c r="X47" s="2"/>
      <c r="Y47" s="2"/>
      <c r="Z47" s="2"/>
      <c r="AA47" s="2"/>
      <c r="AB47" s="87"/>
    </row>
    <row r="48" spans="2:28" ht="15.75" customHeight="1" thickBot="1">
      <c r="B48" s="103"/>
      <c r="C48" s="104"/>
      <c r="D48" s="104"/>
      <c r="E48" s="104"/>
      <c r="F48" s="105"/>
      <c r="G48" s="105"/>
      <c r="H48" s="105"/>
      <c r="I48" s="105"/>
      <c r="J48" s="105"/>
      <c r="K48" s="105"/>
      <c r="L48" s="104"/>
      <c r="M48" s="104"/>
      <c r="N48" s="104"/>
      <c r="O48" s="104"/>
      <c r="P48" s="104"/>
      <c r="Q48" s="613" t="s">
        <v>46</v>
      </c>
      <c r="R48" s="614"/>
      <c r="S48" s="615"/>
      <c r="T48" s="615"/>
      <c r="U48" s="615"/>
      <c r="V48" s="615"/>
      <c r="W48" s="615"/>
      <c r="X48" s="615"/>
      <c r="Y48" s="615"/>
      <c r="Z48" s="615"/>
      <c r="AA48" s="615"/>
      <c r="AB48" s="616"/>
    </row>
    <row r="49" spans="2:28" ht="15.75" customHeight="1">
      <c r="B49" s="715"/>
      <c r="C49" s="716"/>
      <c r="D49" s="717"/>
      <c r="E49" s="599" t="s">
        <v>527</v>
      </c>
      <c r="F49" s="600"/>
      <c r="G49" s="600"/>
      <c r="H49" s="600"/>
      <c r="I49" s="600"/>
      <c r="J49" s="600"/>
      <c r="K49" s="600"/>
      <c r="L49" s="600"/>
      <c r="M49" s="600"/>
      <c r="N49" s="600"/>
      <c r="O49" s="600"/>
      <c r="P49" s="600"/>
      <c r="Q49" s="601"/>
      <c r="R49" s="712" t="s">
        <v>7</v>
      </c>
      <c r="S49" s="649"/>
      <c r="T49" s="649"/>
      <c r="U49" s="649"/>
      <c r="V49" s="649"/>
      <c r="W49" s="649"/>
      <c r="X49" s="649"/>
      <c r="Y49" s="649"/>
      <c r="Z49" s="649"/>
      <c r="AA49" s="649"/>
      <c r="AB49" s="713"/>
    </row>
    <row r="50" spans="2:28" ht="15.75" customHeight="1">
      <c r="B50" s="714" t="s">
        <v>89</v>
      </c>
      <c r="C50" s="681"/>
      <c r="D50" s="682"/>
      <c r="E50" s="602"/>
      <c r="F50" s="603"/>
      <c r="G50" s="603"/>
      <c r="H50" s="603"/>
      <c r="I50" s="603"/>
      <c r="J50" s="603"/>
      <c r="K50" s="603"/>
      <c r="L50" s="603"/>
      <c r="M50" s="603"/>
      <c r="N50" s="603"/>
      <c r="O50" s="603"/>
      <c r="P50" s="603"/>
      <c r="Q50" s="604"/>
      <c r="R50" s="4"/>
      <c r="S50" s="6"/>
      <c r="T50" s="6"/>
      <c r="U50" s="6"/>
      <c r="V50" s="6"/>
      <c r="W50" s="6"/>
      <c r="X50" s="6"/>
      <c r="Y50" s="6"/>
      <c r="Z50" s="6"/>
      <c r="AA50" s="6"/>
      <c r="AB50" s="7"/>
    </row>
    <row r="51" spans="2:28" ht="15.75" customHeight="1">
      <c r="B51" s="4"/>
      <c r="C51" s="5"/>
      <c r="D51" s="135"/>
      <c r="E51" s="136" t="s">
        <v>160</v>
      </c>
      <c r="F51" s="137"/>
      <c r="G51" s="137"/>
      <c r="H51" s="138" t="s">
        <v>161</v>
      </c>
      <c r="I51" s="138"/>
      <c r="J51" s="134"/>
      <c r="K51" s="134"/>
      <c r="L51" s="134"/>
      <c r="M51" s="134"/>
      <c r="N51" s="134"/>
      <c r="O51" s="134"/>
      <c r="P51" s="134"/>
      <c r="Q51" s="134"/>
      <c r="R51" s="4"/>
      <c r="S51" s="6"/>
      <c r="T51" s="6"/>
      <c r="U51" s="6"/>
      <c r="V51" s="6"/>
      <c r="W51" s="6"/>
      <c r="X51" s="6"/>
      <c r="Y51" s="6"/>
      <c r="Z51" s="6"/>
      <c r="AA51" s="6"/>
      <c r="AB51" s="7"/>
    </row>
    <row r="52" spans="2:28" ht="15.75" customHeight="1">
      <c r="B52" s="677" t="s">
        <v>172</v>
      </c>
      <c r="C52" s="678"/>
      <c r="D52" s="679"/>
      <c r="E52" s="8" t="s">
        <v>67</v>
      </c>
      <c r="F52" s="6"/>
      <c r="G52" s="6"/>
      <c r="H52" s="9" t="s">
        <v>129</v>
      </c>
      <c r="I52" s="9"/>
      <c r="J52" s="9"/>
      <c r="K52" s="10"/>
      <c r="L52" s="6"/>
      <c r="M52" s="9"/>
      <c r="N52" s="9"/>
      <c r="O52" s="9"/>
      <c r="P52" s="9"/>
      <c r="Q52" s="9"/>
      <c r="R52" s="110"/>
      <c r="S52" s="111"/>
      <c r="T52" s="111"/>
      <c r="U52" s="111"/>
      <c r="V52" s="111"/>
      <c r="W52" s="111"/>
      <c r="X52" s="111"/>
      <c r="Y52" s="111"/>
      <c r="Z52" s="111"/>
      <c r="AA52" s="111"/>
      <c r="AB52" s="112"/>
    </row>
    <row r="53" spans="2:28" ht="15.75" customHeight="1">
      <c r="B53" s="680"/>
      <c r="C53" s="681"/>
      <c r="D53" s="682"/>
      <c r="E53" s="8" t="s">
        <v>66</v>
      </c>
      <c r="F53" s="6"/>
      <c r="G53" s="6"/>
      <c r="H53" s="9" t="s">
        <v>130</v>
      </c>
      <c r="I53" s="9"/>
      <c r="J53" s="9"/>
      <c r="K53" s="10"/>
      <c r="L53" s="9"/>
      <c r="M53" s="9"/>
      <c r="N53" s="12"/>
      <c r="O53" s="6"/>
      <c r="P53" s="9"/>
      <c r="Q53" s="9"/>
      <c r="R53" s="110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</row>
    <row r="54" spans="2:28" ht="15.75" customHeight="1">
      <c r="B54" s="680"/>
      <c r="C54" s="681"/>
      <c r="D54" s="682"/>
      <c r="E54" s="8" t="s">
        <v>8</v>
      </c>
      <c r="F54" s="8"/>
      <c r="G54" s="8"/>
      <c r="H54" s="13" t="s">
        <v>73</v>
      </c>
      <c r="I54" s="13"/>
      <c r="J54" s="13"/>
      <c r="K54" s="10"/>
      <c r="L54" s="9"/>
      <c r="M54" s="9"/>
      <c r="N54" s="9"/>
      <c r="O54" s="6"/>
      <c r="P54" s="9"/>
      <c r="Q54" s="9"/>
      <c r="R54" s="11"/>
      <c r="S54" s="5"/>
      <c r="T54" s="5"/>
      <c r="U54" s="5"/>
      <c r="V54" s="5"/>
      <c r="W54" s="5"/>
      <c r="X54" s="5"/>
      <c r="Y54" s="5"/>
      <c r="Z54" s="5"/>
      <c r="AA54" s="5"/>
      <c r="AB54" s="14"/>
    </row>
    <row r="55" spans="2:28" ht="15.75" customHeight="1">
      <c r="B55" s="680" t="s">
        <v>65</v>
      </c>
      <c r="C55" s="681"/>
      <c r="D55" s="682"/>
      <c r="E55" s="15" t="s">
        <v>10</v>
      </c>
      <c r="F55" s="8"/>
      <c r="G55" s="8"/>
      <c r="H55" s="13" t="s">
        <v>75</v>
      </c>
      <c r="I55" s="13"/>
      <c r="J55" s="13"/>
      <c r="K55" s="10"/>
      <c r="L55" s="9"/>
      <c r="M55" s="9"/>
      <c r="N55" s="9"/>
      <c r="O55" s="9"/>
      <c r="P55" s="9"/>
      <c r="Q55" s="9"/>
      <c r="R55" s="704" t="s">
        <v>9</v>
      </c>
      <c r="S55" s="705"/>
      <c r="T55" s="705"/>
      <c r="U55" s="705"/>
      <c r="V55" s="705"/>
      <c r="W55" s="705"/>
      <c r="X55" s="705"/>
      <c r="Y55" s="705"/>
      <c r="Z55" s="705"/>
      <c r="AA55" s="705"/>
      <c r="AB55" s="706"/>
    </row>
    <row r="56" spans="2:28" ht="15.75" customHeight="1">
      <c r="B56" s="11"/>
      <c r="C56" s="5"/>
      <c r="D56" s="135"/>
      <c r="E56" s="15"/>
      <c r="F56" s="8"/>
      <c r="G56" s="8"/>
      <c r="H56" s="13" t="s">
        <v>76</v>
      </c>
      <c r="I56" s="13"/>
      <c r="J56" s="13"/>
      <c r="K56" s="10"/>
      <c r="L56" s="9"/>
      <c r="M56" s="9"/>
      <c r="N56" s="9"/>
      <c r="O56" s="9"/>
      <c r="P56" s="9"/>
      <c r="Q56" s="9"/>
      <c r="R56" s="376"/>
      <c r="S56" s="377"/>
      <c r="T56" s="377"/>
      <c r="U56" s="377"/>
      <c r="V56" s="377"/>
      <c r="W56" s="377"/>
      <c r="X56" s="377"/>
      <c r="Y56" s="377"/>
      <c r="Z56" s="377"/>
      <c r="AA56" s="377"/>
      <c r="AB56" s="378"/>
    </row>
    <row r="57" spans="2:28" ht="15.75" customHeight="1">
      <c r="B57" s="704" t="s">
        <v>60</v>
      </c>
      <c r="C57" s="705"/>
      <c r="D57" s="707"/>
      <c r="E57" s="15"/>
      <c r="F57" s="8"/>
      <c r="G57" s="8"/>
      <c r="H57" s="13" t="s">
        <v>167</v>
      </c>
      <c r="I57" s="13"/>
      <c r="J57" s="13"/>
      <c r="K57" s="10"/>
      <c r="L57" s="9"/>
      <c r="M57" s="9"/>
      <c r="N57" s="9"/>
      <c r="O57" s="9"/>
      <c r="P57" s="9"/>
      <c r="Q57" s="9"/>
      <c r="R57" s="704" t="s">
        <v>11</v>
      </c>
      <c r="S57" s="705"/>
      <c r="T57" s="705"/>
      <c r="U57" s="705"/>
      <c r="V57" s="705"/>
      <c r="W57" s="705"/>
      <c r="X57" s="705"/>
      <c r="Y57" s="705"/>
      <c r="Z57" s="705"/>
      <c r="AA57" s="705"/>
      <c r="AB57" s="706"/>
    </row>
    <row r="58" spans="2:28" ht="15.75" customHeight="1">
      <c r="B58" s="680" t="s">
        <v>61</v>
      </c>
      <c r="C58" s="681"/>
      <c r="D58" s="682"/>
      <c r="E58" s="15"/>
      <c r="F58" s="8"/>
      <c r="G58" s="8"/>
      <c r="H58" s="9" t="s">
        <v>190</v>
      </c>
      <c r="I58" s="9"/>
      <c r="K58" s="10"/>
      <c r="L58" s="9"/>
      <c r="M58" s="9"/>
      <c r="N58" s="9"/>
      <c r="O58" s="9"/>
      <c r="P58" s="9"/>
      <c r="Q58" s="9"/>
      <c r="R58" s="11"/>
      <c r="S58" s="5"/>
      <c r="T58" s="5"/>
      <c r="U58" s="5"/>
      <c r="V58" s="5"/>
      <c r="W58" s="5"/>
      <c r="X58" s="5"/>
      <c r="Y58" s="5"/>
      <c r="Z58" s="5"/>
      <c r="AA58" s="5"/>
      <c r="AB58" s="14"/>
    </row>
    <row r="59" spans="2:28" ht="15.75" customHeight="1" thickBot="1">
      <c r="B59" s="686"/>
      <c r="C59" s="687"/>
      <c r="D59" s="688"/>
      <c r="E59" s="16"/>
      <c r="F59" s="17"/>
      <c r="G59" s="17"/>
      <c r="H59" s="9" t="s">
        <v>521</v>
      </c>
      <c r="I59" s="275"/>
      <c r="J59" s="17"/>
      <c r="K59" s="17"/>
      <c r="L59" s="18"/>
      <c r="M59" s="18"/>
      <c r="N59" s="18"/>
      <c r="O59" s="18"/>
      <c r="P59" s="18"/>
      <c r="Q59" s="18"/>
      <c r="R59" s="19" t="s">
        <v>68</v>
      </c>
      <c r="S59" s="20"/>
      <c r="T59" s="20"/>
      <c r="U59" s="20"/>
      <c r="V59" s="20"/>
      <c r="W59" s="20"/>
      <c r="X59" s="20"/>
      <c r="Y59" s="20"/>
      <c r="Z59" s="20"/>
      <c r="AA59" s="20"/>
      <c r="AB59" s="21"/>
    </row>
    <row r="60" spans="2:28" ht="15.75" customHeight="1" thickBo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</row>
    <row r="61" spans="2:28" ht="15.75" customHeight="1">
      <c r="B61" s="689" t="s">
        <v>12</v>
      </c>
      <c r="C61" s="692" t="s">
        <v>13</v>
      </c>
      <c r="D61" s="693"/>
      <c r="E61" s="698" t="s">
        <v>14</v>
      </c>
      <c r="F61" s="699"/>
      <c r="G61" s="700"/>
      <c r="H61" s="634" t="s">
        <v>15</v>
      </c>
      <c r="I61" s="606"/>
      <c r="J61" s="606"/>
      <c r="K61" s="606"/>
      <c r="L61" s="606"/>
      <c r="M61" s="634" t="s">
        <v>16</v>
      </c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606"/>
      <c r="Y61" s="606"/>
      <c r="Z61" s="606"/>
      <c r="AA61" s="606"/>
      <c r="AB61" s="607"/>
    </row>
    <row r="62" spans="2:28" ht="15.75" customHeight="1">
      <c r="B62" s="690"/>
      <c r="C62" s="694"/>
      <c r="D62" s="695"/>
      <c r="E62" s="701"/>
      <c r="F62" s="702"/>
      <c r="G62" s="703"/>
      <c r="H62" s="638" t="s">
        <v>17</v>
      </c>
      <c r="I62" s="640" t="s">
        <v>18</v>
      </c>
      <c r="J62" s="640"/>
      <c r="K62" s="640"/>
      <c r="L62" s="657"/>
      <c r="M62" s="619" t="s">
        <v>123</v>
      </c>
      <c r="N62" s="620"/>
      <c r="O62" s="620"/>
      <c r="P62" s="621"/>
      <c r="Q62" s="619" t="s">
        <v>124</v>
      </c>
      <c r="R62" s="620"/>
      <c r="S62" s="620"/>
      <c r="T62" s="621"/>
      <c r="U62" s="619" t="s">
        <v>125</v>
      </c>
      <c r="V62" s="620"/>
      <c r="W62" s="620"/>
      <c r="X62" s="621"/>
      <c r="Y62" s="708" t="s">
        <v>126</v>
      </c>
      <c r="Z62" s="709"/>
      <c r="AA62" s="709"/>
      <c r="AB62" s="710"/>
    </row>
    <row r="63" spans="2:28" ht="15.75" customHeight="1">
      <c r="B63" s="690"/>
      <c r="C63" s="694"/>
      <c r="D63" s="695"/>
      <c r="E63" s="582" t="s">
        <v>217</v>
      </c>
      <c r="F63" s="584" t="s">
        <v>33</v>
      </c>
      <c r="G63" s="611" t="s">
        <v>64</v>
      </c>
      <c r="H63" s="711"/>
      <c r="I63" s="640" t="s">
        <v>19</v>
      </c>
      <c r="J63" s="640" t="s">
        <v>20</v>
      </c>
      <c r="K63" s="640" t="s">
        <v>21</v>
      </c>
      <c r="L63" s="657" t="s">
        <v>57</v>
      </c>
      <c r="M63" s="683" t="s">
        <v>166</v>
      </c>
      <c r="N63" s="684"/>
      <c r="O63" s="684"/>
      <c r="P63" s="684"/>
      <c r="Q63" s="684"/>
      <c r="R63" s="684"/>
      <c r="S63" s="684"/>
      <c r="T63" s="684"/>
      <c r="U63" s="684"/>
      <c r="V63" s="684"/>
      <c r="W63" s="684"/>
      <c r="X63" s="684"/>
      <c r="Y63" s="684"/>
      <c r="Z63" s="684"/>
      <c r="AA63" s="684"/>
      <c r="AB63" s="685"/>
    </row>
    <row r="64" spans="2:28" ht="15.75" customHeight="1">
      <c r="B64" s="690"/>
      <c r="C64" s="694"/>
      <c r="D64" s="695"/>
      <c r="E64" s="582"/>
      <c r="F64" s="585"/>
      <c r="G64" s="645"/>
      <c r="H64" s="711"/>
      <c r="I64" s="640"/>
      <c r="J64" s="640"/>
      <c r="K64" s="640"/>
      <c r="L64" s="657"/>
      <c r="M64" s="628" t="s">
        <v>19</v>
      </c>
      <c r="N64" s="635" t="s">
        <v>20</v>
      </c>
      <c r="O64" s="633" t="s">
        <v>22</v>
      </c>
      <c r="P64" s="611" t="s">
        <v>62</v>
      </c>
      <c r="Q64" s="628" t="s">
        <v>19</v>
      </c>
      <c r="R64" s="635" t="s">
        <v>20</v>
      </c>
      <c r="S64" s="633" t="s">
        <v>22</v>
      </c>
      <c r="T64" s="611" t="s">
        <v>62</v>
      </c>
      <c r="U64" s="628" t="s">
        <v>19</v>
      </c>
      <c r="V64" s="635" t="s">
        <v>20</v>
      </c>
      <c r="W64" s="633" t="s">
        <v>22</v>
      </c>
      <c r="X64" s="611" t="s">
        <v>62</v>
      </c>
      <c r="Y64" s="628" t="s">
        <v>19</v>
      </c>
      <c r="Z64" s="635" t="s">
        <v>20</v>
      </c>
      <c r="AA64" s="633" t="s">
        <v>22</v>
      </c>
      <c r="AB64" s="611" t="s">
        <v>62</v>
      </c>
    </row>
    <row r="65" spans="2:28" ht="15.75" customHeight="1" thickBot="1">
      <c r="B65" s="691"/>
      <c r="C65" s="696"/>
      <c r="D65" s="697"/>
      <c r="E65" s="583"/>
      <c r="F65" s="586"/>
      <c r="G65" s="612"/>
      <c r="H65" s="639"/>
      <c r="I65" s="641"/>
      <c r="J65" s="641"/>
      <c r="K65" s="641"/>
      <c r="L65" s="658"/>
      <c r="M65" s="629"/>
      <c r="N65" s="636"/>
      <c r="O65" s="532"/>
      <c r="P65" s="612"/>
      <c r="Q65" s="629"/>
      <c r="R65" s="636"/>
      <c r="S65" s="532"/>
      <c r="T65" s="612"/>
      <c r="U65" s="629"/>
      <c r="V65" s="636"/>
      <c r="W65" s="532"/>
      <c r="X65" s="612"/>
      <c r="Y65" s="629"/>
      <c r="Z65" s="636"/>
      <c r="AA65" s="532"/>
      <c r="AB65" s="612"/>
    </row>
    <row r="66" spans="2:28" ht="15.75" customHeight="1" thickBot="1">
      <c r="B66" s="22" t="s">
        <v>47</v>
      </c>
      <c r="C66" s="667" t="s">
        <v>80</v>
      </c>
      <c r="D66" s="667"/>
      <c r="E66" s="668"/>
      <c r="F66" s="668"/>
      <c r="G66" s="23"/>
      <c r="H66" s="24"/>
      <c r="I66" s="668"/>
      <c r="J66" s="668"/>
      <c r="K66" s="668"/>
      <c r="L66" s="668"/>
      <c r="M66" s="661"/>
      <c r="N66" s="661"/>
      <c r="O66" s="661"/>
      <c r="P66" s="661"/>
      <c r="Q66" s="661"/>
      <c r="R66" s="661"/>
      <c r="S66" s="661"/>
      <c r="T66" s="661"/>
      <c r="U66" s="661"/>
      <c r="V66" s="661"/>
      <c r="W66" s="661"/>
      <c r="X66" s="661"/>
      <c r="Y66" s="661"/>
      <c r="Z66" s="661"/>
      <c r="AA66" s="661"/>
      <c r="AB66" s="662"/>
    </row>
    <row r="67" spans="2:28" ht="15.75" customHeight="1">
      <c r="B67" s="26" t="s">
        <v>24</v>
      </c>
      <c r="C67" s="27" t="s">
        <v>92</v>
      </c>
      <c r="D67" s="28"/>
      <c r="E67" s="29">
        <v>1</v>
      </c>
      <c r="F67" s="30">
        <v>1</v>
      </c>
      <c r="G67" s="31">
        <v>3</v>
      </c>
      <c r="H67" s="379">
        <f>SUM(I67:L67)</f>
        <v>30</v>
      </c>
      <c r="I67" s="341">
        <f aca="true" t="shared" si="3" ref="I67:J70">SUM(M67,Q67,U67,Y67)</f>
        <v>15</v>
      </c>
      <c r="J67" s="341">
        <f t="shared" si="3"/>
        <v>15</v>
      </c>
      <c r="K67" s="341"/>
      <c r="L67" s="341"/>
      <c r="M67" s="274">
        <v>15</v>
      </c>
      <c r="N67" s="33">
        <v>15</v>
      </c>
      <c r="O67" s="33"/>
      <c r="P67" s="34"/>
      <c r="Q67" s="49"/>
      <c r="R67" s="37"/>
      <c r="S67" s="37"/>
      <c r="T67" s="38"/>
      <c r="U67" s="36"/>
      <c r="V67" s="37"/>
      <c r="W67" s="37"/>
      <c r="X67" s="38"/>
      <c r="Y67" s="39"/>
      <c r="Z67" s="33"/>
      <c r="AA67" s="33"/>
      <c r="AB67" s="38"/>
    </row>
    <row r="68" spans="2:28" ht="15.75" customHeight="1">
      <c r="B68" s="183" t="s">
        <v>25</v>
      </c>
      <c r="C68" s="184" t="s">
        <v>81</v>
      </c>
      <c r="D68" s="185"/>
      <c r="E68" s="175"/>
      <c r="F68" s="176">
        <v>1</v>
      </c>
      <c r="G68" s="186">
        <v>2</v>
      </c>
      <c r="H68" s="379">
        <f aca="true" t="shared" si="4" ref="H68:H78">SUM(I68:L68)</f>
        <v>30</v>
      </c>
      <c r="I68" s="341">
        <f t="shared" si="3"/>
        <v>15</v>
      </c>
      <c r="J68" s="341">
        <f t="shared" si="3"/>
        <v>15</v>
      </c>
      <c r="K68" s="341"/>
      <c r="L68" s="341"/>
      <c r="M68" s="190">
        <v>15</v>
      </c>
      <c r="N68" s="188">
        <v>15</v>
      </c>
      <c r="O68" s="188"/>
      <c r="P68" s="189"/>
      <c r="Q68" s="278"/>
      <c r="R68" s="277"/>
      <c r="S68" s="277"/>
      <c r="T68" s="279"/>
      <c r="U68" s="278"/>
      <c r="V68" s="277"/>
      <c r="W68" s="277"/>
      <c r="X68" s="279"/>
      <c r="Y68" s="280"/>
      <c r="Z68" s="277"/>
      <c r="AA68" s="277"/>
      <c r="AB68" s="279"/>
    </row>
    <row r="69" spans="2:28" ht="15.75" customHeight="1">
      <c r="B69" s="172" t="s">
        <v>26</v>
      </c>
      <c r="C69" s="184" t="s">
        <v>82</v>
      </c>
      <c r="D69" s="185"/>
      <c r="E69" s="175">
        <v>1</v>
      </c>
      <c r="F69" s="176">
        <v>1</v>
      </c>
      <c r="G69" s="186">
        <v>3</v>
      </c>
      <c r="H69" s="379">
        <f t="shared" si="4"/>
        <v>30</v>
      </c>
      <c r="I69" s="341">
        <f t="shared" si="3"/>
        <v>15</v>
      </c>
      <c r="J69" s="341">
        <f t="shared" si="3"/>
        <v>15</v>
      </c>
      <c r="K69" s="341"/>
      <c r="L69" s="341"/>
      <c r="M69" s="190"/>
      <c r="N69" s="188"/>
      <c r="O69" s="188"/>
      <c r="P69" s="191"/>
      <c r="Q69" s="274">
        <v>15</v>
      </c>
      <c r="R69" s="45">
        <v>15</v>
      </c>
      <c r="S69" s="45"/>
      <c r="T69" s="48"/>
      <c r="U69" s="47"/>
      <c r="V69" s="45"/>
      <c r="W69" s="45"/>
      <c r="X69" s="48"/>
      <c r="Y69" s="49"/>
      <c r="Z69" s="45"/>
      <c r="AA69" s="45"/>
      <c r="AB69" s="48"/>
    </row>
    <row r="70" spans="2:28" ht="15.75" customHeight="1">
      <c r="B70" s="183" t="s">
        <v>27</v>
      </c>
      <c r="C70" s="184" t="s">
        <v>83</v>
      </c>
      <c r="D70" s="185"/>
      <c r="E70" s="175"/>
      <c r="F70" s="176">
        <v>1</v>
      </c>
      <c r="G70" s="186">
        <v>1</v>
      </c>
      <c r="H70" s="379">
        <f t="shared" si="4"/>
        <v>20</v>
      </c>
      <c r="I70" s="341">
        <f t="shared" si="3"/>
        <v>10</v>
      </c>
      <c r="J70" s="341">
        <f t="shared" si="3"/>
        <v>10</v>
      </c>
      <c r="K70" s="341"/>
      <c r="L70" s="341"/>
      <c r="M70" s="342">
        <v>10</v>
      </c>
      <c r="N70" s="343">
        <v>10</v>
      </c>
      <c r="O70" s="188"/>
      <c r="P70" s="189"/>
      <c r="Q70" s="278"/>
      <c r="R70" s="277"/>
      <c r="S70" s="277"/>
      <c r="T70" s="279"/>
      <c r="U70" s="278"/>
      <c r="V70" s="277"/>
      <c r="W70" s="277"/>
      <c r="X70" s="279"/>
      <c r="Y70" s="280"/>
      <c r="Z70" s="277"/>
      <c r="AA70" s="277"/>
      <c r="AB70" s="279"/>
    </row>
    <row r="71" spans="2:28" ht="15.75" customHeight="1">
      <c r="B71" s="172" t="s">
        <v>28</v>
      </c>
      <c r="C71" s="184" t="s">
        <v>94</v>
      </c>
      <c r="D71" s="185"/>
      <c r="E71" s="175">
        <v>1</v>
      </c>
      <c r="F71" s="176">
        <v>1</v>
      </c>
      <c r="G71" s="186">
        <v>3</v>
      </c>
      <c r="H71" s="379">
        <f t="shared" si="4"/>
        <v>30</v>
      </c>
      <c r="I71" s="341">
        <f aca="true" t="shared" si="5" ref="I71:I78">SUM(M71,Q71,U71,Y71)</f>
        <v>15</v>
      </c>
      <c r="J71" s="341"/>
      <c r="K71" s="341">
        <f>SUM(O71,S71,W71,AA71)</f>
        <v>15</v>
      </c>
      <c r="L71" s="341"/>
      <c r="M71" s="338">
        <v>15</v>
      </c>
      <c r="N71" s="188"/>
      <c r="O71" s="188">
        <v>15</v>
      </c>
      <c r="P71" s="191"/>
      <c r="Q71" s="49"/>
      <c r="R71" s="45"/>
      <c r="S71" s="45"/>
      <c r="T71" s="48"/>
      <c r="U71" s="47"/>
      <c r="V71" s="45"/>
      <c r="W71" s="45"/>
      <c r="X71" s="48"/>
      <c r="Y71" s="49"/>
      <c r="Z71" s="45"/>
      <c r="AA71" s="45"/>
      <c r="AB71" s="48"/>
    </row>
    <row r="72" spans="2:28" ht="15.75" customHeight="1">
      <c r="B72" s="183" t="s">
        <v>48</v>
      </c>
      <c r="C72" s="184" t="s">
        <v>84</v>
      </c>
      <c r="D72" s="185"/>
      <c r="E72" s="175"/>
      <c r="F72" s="176">
        <v>1</v>
      </c>
      <c r="G72" s="186">
        <v>1</v>
      </c>
      <c r="H72" s="379">
        <f t="shared" si="4"/>
        <v>10</v>
      </c>
      <c r="I72" s="341">
        <f t="shared" si="5"/>
        <v>10</v>
      </c>
      <c r="J72" s="341"/>
      <c r="K72" s="341"/>
      <c r="L72" s="341"/>
      <c r="M72" s="190"/>
      <c r="N72" s="188"/>
      <c r="O72" s="188"/>
      <c r="P72" s="189"/>
      <c r="Q72" s="47"/>
      <c r="R72" s="45"/>
      <c r="S72" s="45"/>
      <c r="T72" s="48"/>
      <c r="U72" s="382">
        <v>10</v>
      </c>
      <c r="V72" s="45"/>
      <c r="W72" s="45"/>
      <c r="X72" s="48"/>
      <c r="Y72" s="49"/>
      <c r="Z72" s="45"/>
      <c r="AA72" s="45"/>
      <c r="AB72" s="48"/>
    </row>
    <row r="73" spans="2:28" ht="15.75" customHeight="1">
      <c r="B73" s="172" t="s">
        <v>85</v>
      </c>
      <c r="C73" s="184" t="s">
        <v>106</v>
      </c>
      <c r="D73" s="193"/>
      <c r="E73" s="175">
        <v>1</v>
      </c>
      <c r="F73" s="176">
        <v>1</v>
      </c>
      <c r="G73" s="186">
        <v>1</v>
      </c>
      <c r="H73" s="379">
        <f t="shared" si="4"/>
        <v>30</v>
      </c>
      <c r="I73" s="341">
        <f t="shared" si="5"/>
        <v>15</v>
      </c>
      <c r="J73" s="341"/>
      <c r="K73" s="341"/>
      <c r="L73" s="341">
        <f>SUM(P73,T73,X73,AB73)</f>
        <v>15</v>
      </c>
      <c r="M73" s="190"/>
      <c r="N73" s="188"/>
      <c r="O73" s="188"/>
      <c r="P73" s="189"/>
      <c r="Q73" s="47"/>
      <c r="R73" s="45"/>
      <c r="S73" s="45"/>
      <c r="T73" s="48"/>
      <c r="U73" s="115">
        <v>15</v>
      </c>
      <c r="V73" s="45"/>
      <c r="W73" s="45"/>
      <c r="X73" s="48">
        <v>15</v>
      </c>
      <c r="Y73" s="49"/>
      <c r="Z73" s="45"/>
      <c r="AA73" s="45"/>
      <c r="AB73" s="48"/>
    </row>
    <row r="74" spans="2:28" ht="15.75" customHeight="1">
      <c r="B74" s="172" t="s">
        <v>49</v>
      </c>
      <c r="C74" s="184" t="s">
        <v>98</v>
      </c>
      <c r="D74" s="185"/>
      <c r="E74" s="175">
        <v>1</v>
      </c>
      <c r="F74" s="176">
        <v>1</v>
      </c>
      <c r="G74" s="186">
        <v>1</v>
      </c>
      <c r="H74" s="379">
        <f t="shared" si="4"/>
        <v>30</v>
      </c>
      <c r="I74" s="341">
        <f t="shared" si="5"/>
        <v>15</v>
      </c>
      <c r="J74" s="341"/>
      <c r="K74" s="341">
        <f>SUM(O74,S74,W74,AA74)</f>
        <v>15</v>
      </c>
      <c r="L74" s="341">
        <f>SUM(P74,T74,X74,AB74)</f>
        <v>0</v>
      </c>
      <c r="M74" s="190"/>
      <c r="N74" s="188"/>
      <c r="O74" s="188"/>
      <c r="P74" s="189"/>
      <c r="Q74" s="47"/>
      <c r="R74" s="45"/>
      <c r="S74" s="45"/>
      <c r="T74" s="48"/>
      <c r="U74" s="115">
        <v>15</v>
      </c>
      <c r="V74" s="45"/>
      <c r="W74" s="45">
        <v>15</v>
      </c>
      <c r="X74" s="48"/>
      <c r="Y74" s="49"/>
      <c r="Z74" s="45"/>
      <c r="AA74" s="45"/>
      <c r="AB74" s="48"/>
    </row>
    <row r="75" spans="2:28" ht="15.75" customHeight="1">
      <c r="B75" s="183" t="s">
        <v>50</v>
      </c>
      <c r="C75" s="184" t="s">
        <v>96</v>
      </c>
      <c r="D75" s="185"/>
      <c r="E75" s="175"/>
      <c r="F75" s="176">
        <v>2</v>
      </c>
      <c r="G75" s="186">
        <v>3</v>
      </c>
      <c r="H75" s="379">
        <f t="shared" si="4"/>
        <v>30</v>
      </c>
      <c r="I75" s="341">
        <f t="shared" si="5"/>
        <v>15</v>
      </c>
      <c r="J75" s="341"/>
      <c r="K75" s="341"/>
      <c r="L75" s="341">
        <f>SUM(P75,T75,X75,AB75)</f>
        <v>15</v>
      </c>
      <c r="M75" s="190">
        <v>15</v>
      </c>
      <c r="N75" s="188"/>
      <c r="O75" s="188"/>
      <c r="P75" s="189">
        <v>15</v>
      </c>
      <c r="Q75" s="47"/>
      <c r="R75" s="45"/>
      <c r="S75" s="45"/>
      <c r="T75" s="48"/>
      <c r="U75" s="47"/>
      <c r="V75" s="45"/>
      <c r="W75" s="45"/>
      <c r="X75" s="48"/>
      <c r="Y75" s="49"/>
      <c r="Z75" s="45"/>
      <c r="AA75" s="45"/>
      <c r="AB75" s="48"/>
    </row>
    <row r="76" spans="2:28" ht="15.75" customHeight="1">
      <c r="B76" s="172" t="s">
        <v>51</v>
      </c>
      <c r="C76" s="184" t="s">
        <v>6</v>
      </c>
      <c r="D76" s="185"/>
      <c r="E76" s="175"/>
      <c r="F76" s="176">
        <v>1</v>
      </c>
      <c r="G76" s="186">
        <v>2</v>
      </c>
      <c r="H76" s="379">
        <f t="shared" si="4"/>
        <v>30</v>
      </c>
      <c r="I76" s="341">
        <f t="shared" si="5"/>
        <v>15</v>
      </c>
      <c r="J76" s="341">
        <f>SUM(N76,R76,V76,Z76)</f>
        <v>15</v>
      </c>
      <c r="K76" s="341"/>
      <c r="L76" s="341"/>
      <c r="M76" s="190">
        <v>15</v>
      </c>
      <c r="N76" s="188">
        <v>15</v>
      </c>
      <c r="O76" s="188"/>
      <c r="P76" s="189"/>
      <c r="Q76" s="47"/>
      <c r="R76" s="45"/>
      <c r="S76" s="45"/>
      <c r="T76" s="48"/>
      <c r="U76" s="47"/>
      <c r="V76" s="45"/>
      <c r="W76" s="45"/>
      <c r="X76" s="48"/>
      <c r="Y76" s="49"/>
      <c r="Z76" s="45"/>
      <c r="AA76" s="45"/>
      <c r="AB76" s="48"/>
    </row>
    <row r="77" spans="2:28" ht="15.75" customHeight="1">
      <c r="B77" s="183" t="s">
        <v>69</v>
      </c>
      <c r="C77" s="184" t="s">
        <v>91</v>
      </c>
      <c r="D77" s="193"/>
      <c r="E77" s="175"/>
      <c r="F77" s="176">
        <v>1</v>
      </c>
      <c r="G77" s="186">
        <v>1</v>
      </c>
      <c r="H77" s="379">
        <f t="shared" si="4"/>
        <v>10</v>
      </c>
      <c r="I77" s="341">
        <f t="shared" si="5"/>
        <v>5</v>
      </c>
      <c r="J77" s="341">
        <f>SUM(N77,R77,V77,Z77)</f>
        <v>5</v>
      </c>
      <c r="K77" s="341"/>
      <c r="L77" s="341"/>
      <c r="M77" s="342">
        <v>5</v>
      </c>
      <c r="N77" s="343">
        <v>5</v>
      </c>
      <c r="O77" s="188"/>
      <c r="P77" s="189"/>
      <c r="Q77" s="278"/>
      <c r="R77" s="277"/>
      <c r="S77" s="277"/>
      <c r="T77" s="279"/>
      <c r="U77" s="278"/>
      <c r="V77" s="277"/>
      <c r="W77" s="277"/>
      <c r="X77" s="279"/>
      <c r="Y77" s="280"/>
      <c r="Z77" s="277"/>
      <c r="AA77" s="277"/>
      <c r="AB77" s="279"/>
    </row>
    <row r="78" spans="2:28" ht="15.75" customHeight="1">
      <c r="B78" s="256" t="s">
        <v>70</v>
      </c>
      <c r="C78" s="257" t="s">
        <v>108</v>
      </c>
      <c r="D78" s="257"/>
      <c r="E78" s="194">
        <v>1</v>
      </c>
      <c r="F78" s="195">
        <v>1</v>
      </c>
      <c r="G78" s="196">
        <v>3</v>
      </c>
      <c r="H78" s="379">
        <f t="shared" si="4"/>
        <v>30</v>
      </c>
      <c r="I78" s="341">
        <f t="shared" si="5"/>
        <v>15</v>
      </c>
      <c r="J78" s="341"/>
      <c r="K78" s="341">
        <f>SUM(O78,S78,W78,AA78)</f>
        <v>15</v>
      </c>
      <c r="L78" s="341"/>
      <c r="M78" s="338">
        <v>15</v>
      </c>
      <c r="N78" s="188"/>
      <c r="O78" s="188">
        <v>15</v>
      </c>
      <c r="P78" s="189"/>
      <c r="Q78" s="47"/>
      <c r="R78" s="45"/>
      <c r="S78" s="45"/>
      <c r="T78" s="48"/>
      <c r="U78" s="47"/>
      <c r="V78" s="45"/>
      <c r="W78" s="45"/>
      <c r="X78" s="48"/>
      <c r="Y78" s="49"/>
      <c r="Z78" s="45"/>
      <c r="AA78" s="45"/>
      <c r="AB78" s="48"/>
    </row>
    <row r="79" spans="2:28" ht="15.75" customHeight="1">
      <c r="B79" s="132"/>
      <c r="C79" s="133"/>
      <c r="D79" s="133"/>
      <c r="E79" s="51"/>
      <c r="F79" s="52"/>
      <c r="G79" s="53"/>
      <c r="H79" s="44"/>
      <c r="I79" s="45"/>
      <c r="J79" s="45"/>
      <c r="K79" s="45"/>
      <c r="L79" s="46"/>
      <c r="M79" s="47"/>
      <c r="N79" s="45"/>
      <c r="O79" s="45"/>
      <c r="P79" s="46"/>
      <c r="Q79" s="47"/>
      <c r="R79" s="45"/>
      <c r="S79" s="45"/>
      <c r="T79" s="48"/>
      <c r="U79" s="47"/>
      <c r="V79" s="45"/>
      <c r="W79" s="45"/>
      <c r="X79" s="48"/>
      <c r="Y79" s="49"/>
      <c r="Z79" s="45"/>
      <c r="AA79" s="45"/>
      <c r="AB79" s="48"/>
    </row>
    <row r="80" spans="2:28" ht="15.75" customHeight="1" thickBot="1">
      <c r="B80" s="59"/>
      <c r="C80" s="54"/>
      <c r="D80" s="55"/>
      <c r="E80" s="56"/>
      <c r="F80" s="57"/>
      <c r="G80" s="58"/>
      <c r="H80" s="59"/>
      <c r="I80" s="60"/>
      <c r="J80" s="60"/>
      <c r="K80" s="60"/>
      <c r="L80" s="61"/>
      <c r="M80" s="62"/>
      <c r="N80" s="60"/>
      <c r="O80" s="60"/>
      <c r="P80" s="61"/>
      <c r="Q80" s="62"/>
      <c r="R80" s="60"/>
      <c r="S80" s="60"/>
      <c r="T80" s="63"/>
      <c r="U80" s="62"/>
      <c r="V80" s="60"/>
      <c r="W80" s="60"/>
      <c r="X80" s="63"/>
      <c r="Y80" s="64"/>
      <c r="Z80" s="60"/>
      <c r="AA80" s="60"/>
      <c r="AB80" s="63"/>
    </row>
    <row r="81" spans="2:28" ht="15.75" customHeight="1" thickTop="1">
      <c r="B81" s="65"/>
      <c r="C81" s="671" t="s">
        <v>29</v>
      </c>
      <c r="D81" s="672"/>
      <c r="E81" s="675">
        <f aca="true" t="shared" si="6" ref="E81:AB81">SUM(E67:E80)</f>
        <v>6</v>
      </c>
      <c r="F81" s="664">
        <f t="shared" si="6"/>
        <v>13</v>
      </c>
      <c r="G81" s="659">
        <f>SUM(G67:G78)</f>
        <v>24</v>
      </c>
      <c r="H81" s="669">
        <f t="shared" si="6"/>
        <v>310</v>
      </c>
      <c r="I81" s="664">
        <f t="shared" si="6"/>
        <v>160</v>
      </c>
      <c r="J81" s="664">
        <f t="shared" si="6"/>
        <v>75</v>
      </c>
      <c r="K81" s="664">
        <f t="shared" si="6"/>
        <v>45</v>
      </c>
      <c r="L81" s="659">
        <f t="shared" si="6"/>
        <v>30</v>
      </c>
      <c r="M81" s="66">
        <f t="shared" si="6"/>
        <v>105</v>
      </c>
      <c r="N81" s="67">
        <f t="shared" si="6"/>
        <v>60</v>
      </c>
      <c r="O81" s="67">
        <f t="shared" si="6"/>
        <v>30</v>
      </c>
      <c r="P81" s="68">
        <f t="shared" si="6"/>
        <v>15</v>
      </c>
      <c r="Q81" s="66">
        <f t="shared" si="6"/>
        <v>15</v>
      </c>
      <c r="R81" s="67">
        <f t="shared" si="6"/>
        <v>15</v>
      </c>
      <c r="S81" s="67">
        <f t="shared" si="6"/>
        <v>0</v>
      </c>
      <c r="T81" s="69">
        <f t="shared" si="6"/>
        <v>0</v>
      </c>
      <c r="U81" s="66">
        <f t="shared" si="6"/>
        <v>40</v>
      </c>
      <c r="V81" s="67">
        <f t="shared" si="6"/>
        <v>0</v>
      </c>
      <c r="W81" s="67">
        <f t="shared" si="6"/>
        <v>15</v>
      </c>
      <c r="X81" s="69">
        <f t="shared" si="6"/>
        <v>15</v>
      </c>
      <c r="Y81" s="70">
        <f t="shared" si="6"/>
        <v>0</v>
      </c>
      <c r="Z81" s="67">
        <f t="shared" si="6"/>
        <v>0</v>
      </c>
      <c r="AA81" s="67">
        <f t="shared" si="6"/>
        <v>0</v>
      </c>
      <c r="AB81" s="69">
        <f t="shared" si="6"/>
        <v>0</v>
      </c>
    </row>
    <row r="82" spans="2:30" ht="15.75" customHeight="1" thickBot="1">
      <c r="B82" s="71"/>
      <c r="C82" s="673"/>
      <c r="D82" s="674"/>
      <c r="E82" s="676"/>
      <c r="F82" s="665"/>
      <c r="G82" s="660"/>
      <c r="H82" s="670"/>
      <c r="I82" s="665"/>
      <c r="J82" s="665"/>
      <c r="K82" s="665"/>
      <c r="L82" s="660"/>
      <c r="M82" s="72"/>
      <c r="N82" s="73">
        <f>SUM(M81:P81)</f>
        <v>210</v>
      </c>
      <c r="O82" s="73"/>
      <c r="P82" s="73"/>
      <c r="Q82" s="72"/>
      <c r="R82" s="73">
        <f>SUM(Q81:T81)</f>
        <v>30</v>
      </c>
      <c r="S82" s="73"/>
      <c r="T82" s="74"/>
      <c r="U82" s="73"/>
      <c r="V82" s="73">
        <f>SUM(U81:X81)</f>
        <v>70</v>
      </c>
      <c r="W82" s="73"/>
      <c r="X82" s="74"/>
      <c r="Y82" s="72"/>
      <c r="Z82" s="73">
        <f>SUM(Y81:AB81)</f>
        <v>0</v>
      </c>
      <c r="AA82" s="73"/>
      <c r="AB82" s="74"/>
      <c r="AD82" s="3">
        <f>SUM(M82:AB82)*15</f>
        <v>4650</v>
      </c>
    </row>
    <row r="83" spans="2:28" ht="15.75" customHeight="1">
      <c r="B83" s="642" t="s">
        <v>52</v>
      </c>
      <c r="C83" s="643"/>
      <c r="D83" s="644"/>
      <c r="E83" s="528" t="s">
        <v>430</v>
      </c>
      <c r="F83" s="531" t="s">
        <v>33</v>
      </c>
      <c r="G83" s="611" t="s">
        <v>64</v>
      </c>
      <c r="H83" s="663" t="s">
        <v>17</v>
      </c>
      <c r="I83" s="640" t="s">
        <v>19</v>
      </c>
      <c r="J83" s="640" t="s">
        <v>20</v>
      </c>
      <c r="K83" s="640" t="s">
        <v>21</v>
      </c>
      <c r="L83" s="657" t="s">
        <v>57</v>
      </c>
      <c r="M83" s="619" t="s">
        <v>123</v>
      </c>
      <c r="N83" s="620"/>
      <c r="O83" s="620"/>
      <c r="P83" s="621"/>
      <c r="Q83" s="619" t="s">
        <v>124</v>
      </c>
      <c r="R83" s="620"/>
      <c r="S83" s="620"/>
      <c r="T83" s="621"/>
      <c r="U83" s="619" t="s">
        <v>125</v>
      </c>
      <c r="V83" s="620"/>
      <c r="W83" s="620"/>
      <c r="X83" s="621"/>
      <c r="Y83" s="634" t="s">
        <v>126</v>
      </c>
      <c r="Z83" s="606"/>
      <c r="AA83" s="606"/>
      <c r="AB83" s="607"/>
    </row>
    <row r="84" spans="2:28" ht="15.75" customHeight="1">
      <c r="B84" s="642"/>
      <c r="C84" s="643"/>
      <c r="D84" s="644"/>
      <c r="E84" s="529"/>
      <c r="F84" s="531"/>
      <c r="G84" s="645"/>
      <c r="H84" s="663"/>
      <c r="I84" s="640"/>
      <c r="J84" s="640"/>
      <c r="K84" s="640"/>
      <c r="L84" s="657"/>
      <c r="M84" s="628" t="s">
        <v>19</v>
      </c>
      <c r="N84" s="635" t="s">
        <v>20</v>
      </c>
      <c r="O84" s="633" t="s">
        <v>22</v>
      </c>
      <c r="P84" s="611" t="s">
        <v>62</v>
      </c>
      <c r="Q84" s="628" t="s">
        <v>19</v>
      </c>
      <c r="R84" s="635" t="s">
        <v>20</v>
      </c>
      <c r="S84" s="633" t="s">
        <v>22</v>
      </c>
      <c r="T84" s="611" t="s">
        <v>62</v>
      </c>
      <c r="U84" s="628" t="s">
        <v>19</v>
      </c>
      <c r="V84" s="635" t="s">
        <v>20</v>
      </c>
      <c r="W84" s="633" t="s">
        <v>22</v>
      </c>
      <c r="X84" s="611" t="s">
        <v>62</v>
      </c>
      <c r="Y84" s="628" t="s">
        <v>19</v>
      </c>
      <c r="Z84" s="635" t="s">
        <v>20</v>
      </c>
      <c r="AA84" s="633" t="s">
        <v>22</v>
      </c>
      <c r="AB84" s="611" t="s">
        <v>62</v>
      </c>
    </row>
    <row r="85" spans="2:28" ht="15.75" customHeight="1" thickBot="1">
      <c r="B85" s="642"/>
      <c r="C85" s="643"/>
      <c r="D85" s="644"/>
      <c r="E85" s="530"/>
      <c r="F85" s="532"/>
      <c r="G85" s="612"/>
      <c r="H85" s="629"/>
      <c r="I85" s="641"/>
      <c r="J85" s="641"/>
      <c r="K85" s="641"/>
      <c r="L85" s="658"/>
      <c r="M85" s="629"/>
      <c r="N85" s="636"/>
      <c r="O85" s="532"/>
      <c r="P85" s="612"/>
      <c r="Q85" s="629"/>
      <c r="R85" s="636"/>
      <c r="S85" s="532"/>
      <c r="T85" s="612"/>
      <c r="U85" s="629"/>
      <c r="V85" s="636"/>
      <c r="W85" s="532"/>
      <c r="X85" s="612"/>
      <c r="Y85" s="629"/>
      <c r="Z85" s="636"/>
      <c r="AA85" s="532"/>
      <c r="AB85" s="612"/>
    </row>
    <row r="86" spans="2:28" ht="15.75" customHeight="1">
      <c r="B86" s="642"/>
      <c r="C86" s="643"/>
      <c r="D86" s="644"/>
      <c r="E86" s="646">
        <f>SUM(E27,E81)</f>
        <v>8</v>
      </c>
      <c r="F86" s="630">
        <f>SUM(F27,F81)</f>
        <v>19</v>
      </c>
      <c r="G86" s="624">
        <f>SUM(G32,G81)</f>
        <v>39</v>
      </c>
      <c r="H86" s="622">
        <f>SUM(H27,H81)</f>
        <v>465</v>
      </c>
      <c r="I86" s="630">
        <f>SUM(I27,I81)</f>
        <v>245</v>
      </c>
      <c r="J86" s="630">
        <f>SUM(J27,J81)</f>
        <v>130</v>
      </c>
      <c r="K86" s="630">
        <f>SUM(K27,K81)</f>
        <v>45</v>
      </c>
      <c r="L86" s="624">
        <f>SUM(L27,L81)</f>
        <v>45</v>
      </c>
      <c r="M86" s="75">
        <f aca="true" t="shared" si="7" ref="M86:AB86">M81+M32</f>
        <v>175</v>
      </c>
      <c r="N86" s="76">
        <f t="shared" si="7"/>
        <v>95</v>
      </c>
      <c r="O86" s="76">
        <f t="shared" si="7"/>
        <v>30</v>
      </c>
      <c r="P86" s="77">
        <f t="shared" si="7"/>
        <v>15</v>
      </c>
      <c r="Q86" s="75">
        <f t="shared" si="7"/>
        <v>30</v>
      </c>
      <c r="R86" s="76">
        <f t="shared" si="7"/>
        <v>35</v>
      </c>
      <c r="S86" s="76">
        <f t="shared" si="7"/>
        <v>0</v>
      </c>
      <c r="T86" s="78">
        <f t="shared" si="7"/>
        <v>15</v>
      </c>
      <c r="U86" s="79">
        <f t="shared" si="7"/>
        <v>40</v>
      </c>
      <c r="V86" s="76">
        <f t="shared" si="7"/>
        <v>0</v>
      </c>
      <c r="W86" s="76">
        <f t="shared" si="7"/>
        <v>15</v>
      </c>
      <c r="X86" s="77">
        <f t="shared" si="7"/>
        <v>15</v>
      </c>
      <c r="Y86" s="75">
        <f t="shared" si="7"/>
        <v>0</v>
      </c>
      <c r="Z86" s="76">
        <f t="shared" si="7"/>
        <v>0</v>
      </c>
      <c r="AA86" s="76">
        <f t="shared" si="7"/>
        <v>0</v>
      </c>
      <c r="AB86" s="78">
        <f t="shared" si="7"/>
        <v>0</v>
      </c>
    </row>
    <row r="87" spans="2:30" ht="15.75" customHeight="1" thickBot="1">
      <c r="B87" s="642"/>
      <c r="C87" s="643"/>
      <c r="D87" s="644"/>
      <c r="E87" s="647"/>
      <c r="F87" s="631"/>
      <c r="G87" s="625"/>
      <c r="H87" s="623"/>
      <c r="I87" s="631"/>
      <c r="J87" s="631"/>
      <c r="K87" s="631"/>
      <c r="L87" s="625"/>
      <c r="M87" s="626">
        <f>SUM(M86:P86)</f>
        <v>315</v>
      </c>
      <c r="N87" s="627"/>
      <c r="O87" s="627"/>
      <c r="P87" s="632"/>
      <c r="Q87" s="626">
        <f>SUM(Q86:T86)</f>
        <v>80</v>
      </c>
      <c r="R87" s="627"/>
      <c r="S87" s="627"/>
      <c r="T87" s="632"/>
      <c r="U87" s="626">
        <f>SUM(U86:X86)</f>
        <v>70</v>
      </c>
      <c r="V87" s="627"/>
      <c r="W87" s="627"/>
      <c r="X87" s="632"/>
      <c r="Y87" s="626">
        <f>SUM(Y86:AB86)</f>
        <v>0</v>
      </c>
      <c r="Z87" s="627"/>
      <c r="AA87" s="627"/>
      <c r="AB87" s="632"/>
      <c r="AD87" s="3">
        <f>SUM(M87:AB87)*15</f>
        <v>6975</v>
      </c>
    </row>
    <row r="88" spans="2:30" ht="15.75" customHeight="1">
      <c r="B88" s="642"/>
      <c r="C88" s="643"/>
      <c r="D88" s="644"/>
      <c r="E88" s="648" t="s">
        <v>31</v>
      </c>
      <c r="F88" s="649"/>
      <c r="G88" s="650"/>
      <c r="H88" s="605" t="s">
        <v>32</v>
      </c>
      <c r="I88" s="606"/>
      <c r="J88" s="606"/>
      <c r="K88" s="606"/>
      <c r="L88" s="607"/>
      <c r="M88" s="489">
        <v>4</v>
      </c>
      <c r="N88" s="490"/>
      <c r="O88" s="490"/>
      <c r="P88" s="491"/>
      <c r="Q88" s="489">
        <v>2</v>
      </c>
      <c r="R88" s="490"/>
      <c r="S88" s="490"/>
      <c r="T88" s="491"/>
      <c r="U88" s="489">
        <v>2</v>
      </c>
      <c r="V88" s="490"/>
      <c r="W88" s="490"/>
      <c r="X88" s="491"/>
      <c r="Y88" s="489">
        <v>0</v>
      </c>
      <c r="Z88" s="490"/>
      <c r="AA88" s="490"/>
      <c r="AB88" s="491"/>
      <c r="AD88" s="3">
        <f>SUM(M88:AB88)</f>
        <v>8</v>
      </c>
    </row>
    <row r="89" spans="2:30" ht="15.75" customHeight="1">
      <c r="B89" s="642"/>
      <c r="C89" s="643"/>
      <c r="D89" s="644"/>
      <c r="E89" s="651"/>
      <c r="F89" s="652"/>
      <c r="G89" s="653"/>
      <c r="H89" s="608" t="s">
        <v>33</v>
      </c>
      <c r="I89" s="609"/>
      <c r="J89" s="609"/>
      <c r="K89" s="609"/>
      <c r="L89" s="610"/>
      <c r="M89" s="495">
        <v>13</v>
      </c>
      <c r="N89" s="496"/>
      <c r="O89" s="496"/>
      <c r="P89" s="497"/>
      <c r="Q89" s="495">
        <v>3</v>
      </c>
      <c r="R89" s="496"/>
      <c r="S89" s="496"/>
      <c r="T89" s="497"/>
      <c r="U89" s="495">
        <v>3</v>
      </c>
      <c r="V89" s="496"/>
      <c r="W89" s="496"/>
      <c r="X89" s="497"/>
      <c r="Y89" s="495">
        <v>0</v>
      </c>
      <c r="Z89" s="496"/>
      <c r="AA89" s="496"/>
      <c r="AB89" s="497"/>
      <c r="AD89" s="3">
        <f>SUM(M89:AB89)</f>
        <v>19</v>
      </c>
    </row>
    <row r="90" spans="2:30" ht="15.75" customHeight="1" thickBot="1">
      <c r="B90" s="642"/>
      <c r="C90" s="643"/>
      <c r="D90" s="644"/>
      <c r="E90" s="654"/>
      <c r="F90" s="655"/>
      <c r="G90" s="656"/>
      <c r="H90" s="608" t="s">
        <v>64</v>
      </c>
      <c r="I90" s="609"/>
      <c r="J90" s="609"/>
      <c r="K90" s="609"/>
      <c r="L90" s="610"/>
      <c r="M90" s="498">
        <v>30</v>
      </c>
      <c r="N90" s="498"/>
      <c r="O90" s="498"/>
      <c r="P90" s="498"/>
      <c r="Q90" s="498">
        <v>6</v>
      </c>
      <c r="R90" s="498"/>
      <c r="S90" s="498"/>
      <c r="T90" s="498"/>
      <c r="U90" s="498">
        <v>3</v>
      </c>
      <c r="V90" s="498"/>
      <c r="W90" s="498"/>
      <c r="X90" s="498"/>
      <c r="Y90" s="498">
        <v>0</v>
      </c>
      <c r="Z90" s="498"/>
      <c r="AA90" s="498"/>
      <c r="AB90" s="498"/>
      <c r="AD90" s="3">
        <f>SUM(M90:AB90)</f>
        <v>39</v>
      </c>
    </row>
    <row r="91" spans="2:28" ht="15.75" customHeight="1">
      <c r="B91" s="80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2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3"/>
    </row>
    <row r="92" spans="2:28" ht="15.75" customHeight="1">
      <c r="B92" s="84" t="s">
        <v>59</v>
      </c>
      <c r="C92" s="85"/>
      <c r="D92" s="85"/>
      <c r="E92" s="85"/>
      <c r="F92" s="85"/>
      <c r="G92" s="85"/>
      <c r="H92" s="85"/>
      <c r="I92" s="2"/>
      <c r="J92" s="2"/>
      <c r="K92" s="2"/>
      <c r="L92" s="2"/>
      <c r="M92" s="2"/>
      <c r="N92" s="2"/>
      <c r="O92" s="2"/>
      <c r="P92" s="2"/>
      <c r="Q92" s="86"/>
      <c r="R92" s="388" t="s">
        <v>523</v>
      </c>
      <c r="S92" s="226"/>
      <c r="T92" s="226"/>
      <c r="U92" s="226"/>
      <c r="V92" s="226"/>
      <c r="W92" s="226"/>
      <c r="X92" s="226"/>
      <c r="Y92" s="226"/>
      <c r="Z92" s="226"/>
      <c r="AA92" s="226"/>
      <c r="AB92" s="228"/>
    </row>
    <row r="93" spans="2:28" ht="15.75" customHeight="1">
      <c r="B93" s="88"/>
      <c r="C93" s="230" t="s">
        <v>24</v>
      </c>
      <c r="D93" s="383" t="s">
        <v>431</v>
      </c>
      <c r="E93" s="384"/>
      <c r="F93" s="384"/>
      <c r="G93" s="384"/>
      <c r="H93" s="384"/>
      <c r="I93" s="384"/>
      <c r="J93" s="384"/>
      <c r="K93" s="384"/>
      <c r="L93" s="384"/>
      <c r="M93" s="384"/>
      <c r="N93" s="10"/>
      <c r="O93" s="10"/>
      <c r="P93" s="10"/>
      <c r="Q93" s="90"/>
      <c r="R93" s="2" t="s">
        <v>522</v>
      </c>
      <c r="S93" s="232"/>
      <c r="T93" s="232"/>
      <c r="U93" s="226"/>
      <c r="V93" s="226"/>
      <c r="W93" s="226"/>
      <c r="X93" s="226"/>
      <c r="Y93" s="226"/>
      <c r="Z93" s="157"/>
      <c r="AA93" s="157"/>
      <c r="AB93" s="233"/>
    </row>
    <row r="94" spans="2:28" ht="15.75" customHeight="1">
      <c r="B94" s="88"/>
      <c r="C94" s="230" t="s">
        <v>25</v>
      </c>
      <c r="D94" s="385" t="s">
        <v>525</v>
      </c>
      <c r="E94" s="386"/>
      <c r="F94" s="386"/>
      <c r="G94" s="386"/>
      <c r="H94" s="386"/>
      <c r="I94" s="386"/>
      <c r="J94" s="386"/>
      <c r="K94" s="386"/>
      <c r="L94" s="386"/>
      <c r="M94" s="386"/>
      <c r="N94" s="8"/>
      <c r="O94" s="8"/>
      <c r="P94" s="8"/>
      <c r="Q94" s="86"/>
      <c r="R94" s="92" t="s">
        <v>34</v>
      </c>
      <c r="S94" s="93"/>
      <c r="T94" s="93"/>
      <c r="U94" s="94"/>
      <c r="V94" s="95"/>
      <c r="W94" s="2"/>
      <c r="X94" s="2"/>
      <c r="Y94" s="95"/>
      <c r="Z94" s="95"/>
      <c r="AA94" s="95"/>
      <c r="AB94" s="87"/>
    </row>
    <row r="95" spans="2:28" ht="15.75" customHeight="1">
      <c r="B95" s="88"/>
      <c r="C95" s="140"/>
      <c r="D95" s="140"/>
      <c r="H95" s="96"/>
      <c r="I95" s="96"/>
      <c r="J95" s="96"/>
      <c r="K95" s="96"/>
      <c r="L95" s="96"/>
      <c r="M95" s="96"/>
      <c r="N95" s="96"/>
      <c r="O95" s="96"/>
      <c r="P95" s="96"/>
      <c r="Q95" s="86"/>
      <c r="R95" s="94" t="s">
        <v>35</v>
      </c>
      <c r="S95" s="94" t="s">
        <v>36</v>
      </c>
      <c r="T95" s="85"/>
      <c r="U95" s="91"/>
      <c r="V95" s="2"/>
      <c r="W95" s="2"/>
      <c r="X95" s="2"/>
      <c r="Y95" s="2"/>
      <c r="Z95" s="2"/>
      <c r="AA95" s="2"/>
      <c r="AB95" s="97"/>
    </row>
    <row r="96" spans="2:28" ht="15.75" customHeight="1">
      <c r="B96" s="88"/>
      <c r="C96" s="140"/>
      <c r="D96" s="140"/>
      <c r="E96" s="96"/>
      <c r="F96" s="96"/>
      <c r="G96" s="96"/>
      <c r="H96" s="25"/>
      <c r="I96" s="98"/>
      <c r="J96" s="98"/>
      <c r="K96" s="98"/>
      <c r="L96" s="98"/>
      <c r="M96" s="98"/>
      <c r="N96" s="98"/>
      <c r="O96" s="98"/>
      <c r="P96" s="98"/>
      <c r="Q96" s="86"/>
      <c r="R96" s="93" t="s">
        <v>37</v>
      </c>
      <c r="S96" s="93" t="s">
        <v>38</v>
      </c>
      <c r="T96" s="99"/>
      <c r="U96" s="99"/>
      <c r="V96" s="2"/>
      <c r="W96" s="2"/>
      <c r="X96" s="2"/>
      <c r="Y96" s="2"/>
      <c r="Z96" s="2"/>
      <c r="AA96" s="2"/>
      <c r="AB96" s="87"/>
    </row>
    <row r="97" spans="2:28" ht="15.75" customHeight="1">
      <c r="B97" s="88"/>
      <c r="C97" s="245"/>
      <c r="D97" s="246"/>
      <c r="E97" s="25"/>
      <c r="F97" s="25"/>
      <c r="G97" s="25"/>
      <c r="H97" s="25"/>
      <c r="I97" s="25"/>
      <c r="J97" s="25"/>
      <c r="K97" s="25"/>
      <c r="L97" s="100"/>
      <c r="M97" s="25"/>
      <c r="N97" s="25"/>
      <c r="O97" s="25"/>
      <c r="P97" s="25"/>
      <c r="Q97" s="86"/>
      <c r="R97" s="94" t="s">
        <v>21</v>
      </c>
      <c r="S97" s="101" t="s">
        <v>39</v>
      </c>
      <c r="T97" s="85"/>
      <c r="U97" s="85"/>
      <c r="V97" s="2"/>
      <c r="W97" s="2"/>
      <c r="X97" s="2"/>
      <c r="Y97" s="2"/>
      <c r="Z97" s="2"/>
      <c r="AA97" s="2"/>
      <c r="AB97" s="87"/>
    </row>
    <row r="98" spans="2:28" ht="15.75" customHeight="1">
      <c r="B98" s="88"/>
      <c r="C98" s="89"/>
      <c r="D98" s="1"/>
      <c r="E98" s="25"/>
      <c r="F98" s="25"/>
      <c r="G98" s="25"/>
      <c r="H98" s="25"/>
      <c r="I98" s="10"/>
      <c r="J98" s="10"/>
      <c r="K98" s="10"/>
      <c r="L98" s="10"/>
      <c r="M98" s="10"/>
      <c r="N98" s="10"/>
      <c r="O98" s="10"/>
      <c r="P98" s="10"/>
      <c r="Q98" s="86"/>
      <c r="R98" s="94" t="s">
        <v>40</v>
      </c>
      <c r="S98" s="94" t="s">
        <v>41</v>
      </c>
      <c r="T98" s="85"/>
      <c r="U98" s="85"/>
      <c r="V98" s="2"/>
      <c r="W98" s="2"/>
      <c r="X98" s="2"/>
      <c r="Y98" s="2"/>
      <c r="Z98" s="2"/>
      <c r="AA98" s="2"/>
      <c r="AB98" s="87"/>
    </row>
    <row r="99" spans="2:28" ht="15.75" customHeight="1">
      <c r="B99" s="88"/>
      <c r="D99" s="2"/>
      <c r="E99" s="25"/>
      <c r="F99" s="25"/>
      <c r="G99" s="25"/>
      <c r="H99" s="10"/>
      <c r="I99" s="10"/>
      <c r="J99" s="10"/>
      <c r="K99" s="10"/>
      <c r="L99" s="10"/>
      <c r="M99" s="10"/>
      <c r="N99" s="10"/>
      <c r="O99" s="10"/>
      <c r="P99" s="10"/>
      <c r="Q99" s="86"/>
      <c r="R99" s="94" t="s">
        <v>42</v>
      </c>
      <c r="S99" s="94" t="s">
        <v>43</v>
      </c>
      <c r="T99" s="85"/>
      <c r="U99" s="91"/>
      <c r="V99" s="2"/>
      <c r="W99" s="2"/>
      <c r="X99" s="2"/>
      <c r="Y99" s="2"/>
      <c r="Z99" s="2"/>
      <c r="AA99" s="2"/>
      <c r="AB99" s="87"/>
    </row>
    <row r="100" spans="2:28" ht="15.75" customHeight="1">
      <c r="B100" s="8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6"/>
      <c r="R100" s="93" t="s">
        <v>44</v>
      </c>
      <c r="S100" s="93" t="s">
        <v>45</v>
      </c>
      <c r="T100" s="85"/>
      <c r="U100" s="91"/>
      <c r="V100" s="2"/>
      <c r="W100" s="2"/>
      <c r="X100" s="2"/>
      <c r="Y100" s="2"/>
      <c r="Z100" s="2"/>
      <c r="AA100" s="2"/>
      <c r="AB100" s="87"/>
    </row>
    <row r="101" spans="2:28" ht="15.75" customHeight="1">
      <c r="B101" s="88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6"/>
      <c r="R101" s="102"/>
      <c r="S101" s="93" t="s">
        <v>63</v>
      </c>
      <c r="U101" s="91"/>
      <c r="V101" s="2"/>
      <c r="W101" s="2"/>
      <c r="X101" s="2"/>
      <c r="Y101" s="2"/>
      <c r="Z101" s="2"/>
      <c r="AA101" s="2"/>
      <c r="AB101" s="87"/>
    </row>
    <row r="102" spans="2:28" ht="15.75" customHeight="1" thickBot="1">
      <c r="B102" s="103"/>
      <c r="C102" s="104"/>
      <c r="D102" s="104"/>
      <c r="E102" s="104"/>
      <c r="F102" s="105"/>
      <c r="G102" s="105"/>
      <c r="H102" s="105"/>
      <c r="I102" s="105"/>
      <c r="J102" s="105"/>
      <c r="K102" s="105"/>
      <c r="L102" s="104"/>
      <c r="M102" s="104"/>
      <c r="N102" s="104"/>
      <c r="O102" s="104"/>
      <c r="P102" s="104"/>
      <c r="Q102" s="613" t="s">
        <v>53</v>
      </c>
      <c r="R102" s="614"/>
      <c r="S102" s="615"/>
      <c r="T102" s="615"/>
      <c r="U102" s="615"/>
      <c r="V102" s="615"/>
      <c r="W102" s="615"/>
      <c r="X102" s="615"/>
      <c r="Y102" s="615"/>
      <c r="Z102" s="615"/>
      <c r="AA102" s="615"/>
      <c r="AB102" s="616"/>
    </row>
    <row r="103" spans="2:28" ht="15.75" customHeight="1">
      <c r="B103" s="715"/>
      <c r="C103" s="716"/>
      <c r="D103" s="717"/>
      <c r="E103" s="599" t="s">
        <v>527</v>
      </c>
      <c r="F103" s="600"/>
      <c r="G103" s="600"/>
      <c r="H103" s="600"/>
      <c r="I103" s="600"/>
      <c r="J103" s="600"/>
      <c r="K103" s="600"/>
      <c r="L103" s="600"/>
      <c r="M103" s="600"/>
      <c r="N103" s="600"/>
      <c r="O103" s="600"/>
      <c r="P103" s="600"/>
      <c r="Q103" s="601"/>
      <c r="R103" s="712" t="s">
        <v>7</v>
      </c>
      <c r="S103" s="649"/>
      <c r="T103" s="649"/>
      <c r="U103" s="649"/>
      <c r="V103" s="649"/>
      <c r="W103" s="649"/>
      <c r="X103" s="649"/>
      <c r="Y103" s="649"/>
      <c r="Z103" s="649"/>
      <c r="AA103" s="649"/>
      <c r="AB103" s="713"/>
    </row>
    <row r="104" spans="2:28" ht="15.75" customHeight="1">
      <c r="B104" s="714" t="s">
        <v>89</v>
      </c>
      <c r="C104" s="681"/>
      <c r="D104" s="682"/>
      <c r="E104" s="602"/>
      <c r="F104" s="603"/>
      <c r="G104" s="603"/>
      <c r="H104" s="603"/>
      <c r="I104" s="603"/>
      <c r="J104" s="603"/>
      <c r="K104" s="603"/>
      <c r="L104" s="603"/>
      <c r="M104" s="603"/>
      <c r="N104" s="603"/>
      <c r="O104" s="603"/>
      <c r="P104" s="603"/>
      <c r="Q104" s="604"/>
      <c r="R104" s="4"/>
      <c r="S104" s="6"/>
      <c r="T104" s="6"/>
      <c r="U104" s="6"/>
      <c r="V104" s="6"/>
      <c r="W104" s="6"/>
      <c r="X104" s="6"/>
      <c r="Y104" s="6"/>
      <c r="Z104" s="6"/>
      <c r="AA104" s="6"/>
      <c r="AB104" s="7"/>
    </row>
    <row r="105" spans="2:28" ht="15.75" customHeight="1">
      <c r="B105" s="4"/>
      <c r="C105" s="5"/>
      <c r="D105" s="135"/>
      <c r="E105" s="136" t="s">
        <v>160</v>
      </c>
      <c r="F105" s="137"/>
      <c r="G105" s="137"/>
      <c r="H105" s="137"/>
      <c r="I105" s="138" t="s">
        <v>161</v>
      </c>
      <c r="J105" s="134"/>
      <c r="K105" s="134"/>
      <c r="L105" s="134"/>
      <c r="M105" s="134"/>
      <c r="N105" s="134"/>
      <c r="O105" s="134"/>
      <c r="P105" s="134"/>
      <c r="Q105" s="134"/>
      <c r="R105" s="4"/>
      <c r="S105" s="6"/>
      <c r="T105" s="6"/>
      <c r="U105" s="6"/>
      <c r="V105" s="6"/>
      <c r="W105" s="6"/>
      <c r="X105" s="6"/>
      <c r="Y105" s="6"/>
      <c r="Z105" s="6"/>
      <c r="AA105" s="6"/>
      <c r="AB105" s="7"/>
    </row>
    <row r="106" spans="2:28" ht="15.75" customHeight="1">
      <c r="B106" s="677" t="s">
        <v>172</v>
      </c>
      <c r="C106" s="678"/>
      <c r="D106" s="679"/>
      <c r="E106" s="8" t="s">
        <v>67</v>
      </c>
      <c r="F106" s="6"/>
      <c r="G106" s="6"/>
      <c r="H106" s="6"/>
      <c r="I106" s="9" t="s">
        <v>129</v>
      </c>
      <c r="J106" s="9"/>
      <c r="K106" s="10"/>
      <c r="L106" s="6"/>
      <c r="M106" s="9"/>
      <c r="N106" s="9"/>
      <c r="O106" s="9"/>
      <c r="P106" s="9"/>
      <c r="Q106" s="9"/>
      <c r="R106" s="110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2"/>
    </row>
    <row r="107" spans="2:28" ht="15.75" customHeight="1">
      <c r="B107" s="680"/>
      <c r="C107" s="681"/>
      <c r="D107" s="682"/>
      <c r="E107" s="8" t="s">
        <v>66</v>
      </c>
      <c r="F107" s="6"/>
      <c r="G107" s="6"/>
      <c r="H107" s="8"/>
      <c r="I107" s="9" t="s">
        <v>130</v>
      </c>
      <c r="J107" s="9"/>
      <c r="K107" s="10"/>
      <c r="L107" s="9"/>
      <c r="M107" s="9"/>
      <c r="N107" s="12"/>
      <c r="O107" s="6"/>
      <c r="P107" s="9"/>
      <c r="Q107" s="9"/>
      <c r="R107" s="110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2"/>
    </row>
    <row r="108" spans="2:28" ht="15.75" customHeight="1">
      <c r="B108" s="680"/>
      <c r="C108" s="681"/>
      <c r="D108" s="682"/>
      <c r="E108" s="8" t="s">
        <v>8</v>
      </c>
      <c r="F108" s="8"/>
      <c r="G108" s="8"/>
      <c r="H108" s="8"/>
      <c r="I108" s="13" t="s">
        <v>73</v>
      </c>
      <c r="J108" s="13"/>
      <c r="K108" s="10"/>
      <c r="L108" s="9"/>
      <c r="M108" s="9"/>
      <c r="N108" s="9"/>
      <c r="O108" s="6"/>
      <c r="P108" s="9"/>
      <c r="Q108" s="9"/>
      <c r="R108" s="11"/>
      <c r="S108" s="5"/>
      <c r="T108" s="5"/>
      <c r="U108" s="5"/>
      <c r="V108" s="5"/>
      <c r="W108" s="5"/>
      <c r="X108" s="5"/>
      <c r="Y108" s="5"/>
      <c r="Z108" s="5"/>
      <c r="AA108" s="5"/>
      <c r="AB108" s="14"/>
    </row>
    <row r="109" spans="2:28" ht="15.75" customHeight="1">
      <c r="B109" s="680" t="s">
        <v>65</v>
      </c>
      <c r="C109" s="681"/>
      <c r="D109" s="682"/>
      <c r="E109" s="15" t="s">
        <v>10</v>
      </c>
      <c r="F109" s="8"/>
      <c r="G109" s="8"/>
      <c r="H109" s="8"/>
      <c r="I109" s="13" t="s">
        <v>75</v>
      </c>
      <c r="J109" s="13"/>
      <c r="K109" s="10"/>
      <c r="L109" s="9"/>
      <c r="M109" s="9"/>
      <c r="N109" s="9"/>
      <c r="O109" s="9"/>
      <c r="P109" s="9"/>
      <c r="Q109" s="9"/>
      <c r="R109" s="704" t="s">
        <v>9</v>
      </c>
      <c r="S109" s="705"/>
      <c r="T109" s="705"/>
      <c r="U109" s="705"/>
      <c r="V109" s="705"/>
      <c r="W109" s="705"/>
      <c r="X109" s="705"/>
      <c r="Y109" s="705"/>
      <c r="Z109" s="705"/>
      <c r="AA109" s="705"/>
      <c r="AB109" s="706"/>
    </row>
    <row r="110" spans="2:28" ht="15.75" customHeight="1">
      <c r="B110" s="704" t="s">
        <v>60</v>
      </c>
      <c r="C110" s="705"/>
      <c r="D110" s="707"/>
      <c r="E110" s="15"/>
      <c r="F110" s="8"/>
      <c r="G110" s="8"/>
      <c r="H110" s="8"/>
      <c r="I110" s="13"/>
      <c r="J110" s="13"/>
      <c r="K110" s="10"/>
      <c r="L110" s="9"/>
      <c r="M110" s="9"/>
      <c r="N110" s="9"/>
      <c r="O110" s="9"/>
      <c r="P110" s="9"/>
      <c r="Q110" s="9"/>
      <c r="R110" s="704" t="s">
        <v>11</v>
      </c>
      <c r="S110" s="705"/>
      <c r="T110" s="705"/>
      <c r="U110" s="705"/>
      <c r="V110" s="705"/>
      <c r="W110" s="705"/>
      <c r="X110" s="705"/>
      <c r="Y110" s="705"/>
      <c r="Z110" s="705"/>
      <c r="AA110" s="705"/>
      <c r="AB110" s="706"/>
    </row>
    <row r="111" spans="2:28" ht="15.75" customHeight="1">
      <c r="B111" s="680" t="s">
        <v>61</v>
      </c>
      <c r="C111" s="681"/>
      <c r="D111" s="682"/>
      <c r="E111" s="15"/>
      <c r="F111" s="8"/>
      <c r="G111" s="8"/>
      <c r="H111" s="8"/>
      <c r="I111" s="8"/>
      <c r="K111" s="10"/>
      <c r="L111" s="9"/>
      <c r="M111" s="9"/>
      <c r="N111" s="9"/>
      <c r="O111" s="9"/>
      <c r="P111" s="9"/>
      <c r="Q111" s="9"/>
      <c r="R111" s="11"/>
      <c r="S111" s="5"/>
      <c r="T111" s="5"/>
      <c r="U111" s="5"/>
      <c r="V111" s="5"/>
      <c r="W111" s="5"/>
      <c r="X111" s="5"/>
      <c r="Y111" s="5"/>
      <c r="Z111" s="5"/>
      <c r="AA111" s="5"/>
      <c r="AB111" s="14"/>
    </row>
    <row r="112" spans="2:28" ht="15.75" customHeight="1" thickBot="1">
      <c r="B112" s="686"/>
      <c r="C112" s="687"/>
      <c r="D112" s="688"/>
      <c r="E112" s="16"/>
      <c r="F112" s="17"/>
      <c r="G112" s="17"/>
      <c r="H112" s="17"/>
      <c r="I112" s="17"/>
      <c r="J112" s="17"/>
      <c r="K112" s="17"/>
      <c r="L112" s="18"/>
      <c r="M112" s="18"/>
      <c r="N112" s="18"/>
      <c r="O112" s="18"/>
      <c r="P112" s="18"/>
      <c r="Q112" s="18"/>
      <c r="R112" s="19" t="s">
        <v>68</v>
      </c>
      <c r="S112" s="20"/>
      <c r="T112" s="20"/>
      <c r="U112" s="20"/>
      <c r="V112" s="20"/>
      <c r="W112" s="20"/>
      <c r="X112" s="20"/>
      <c r="Y112" s="20"/>
      <c r="Z112" s="20"/>
      <c r="AA112" s="20"/>
      <c r="AB112" s="21"/>
    </row>
    <row r="113" spans="2:28" ht="15.75" customHeight="1" thickBot="1"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</row>
    <row r="114" spans="2:28" ht="15.75" customHeight="1">
      <c r="B114" s="689" t="s">
        <v>12</v>
      </c>
      <c r="C114" s="692" t="s">
        <v>13</v>
      </c>
      <c r="D114" s="693"/>
      <c r="E114" s="698" t="s">
        <v>14</v>
      </c>
      <c r="F114" s="699"/>
      <c r="G114" s="700"/>
      <c r="H114" s="634" t="s">
        <v>15</v>
      </c>
      <c r="I114" s="606"/>
      <c r="J114" s="606"/>
      <c r="K114" s="606"/>
      <c r="L114" s="606"/>
      <c r="M114" s="634" t="s">
        <v>16</v>
      </c>
      <c r="N114" s="606"/>
      <c r="O114" s="606"/>
      <c r="P114" s="606"/>
      <c r="Q114" s="606"/>
      <c r="R114" s="606"/>
      <c r="S114" s="606"/>
      <c r="T114" s="606"/>
      <c r="U114" s="606"/>
      <c r="V114" s="606"/>
      <c r="W114" s="606"/>
      <c r="X114" s="606"/>
      <c r="Y114" s="606"/>
      <c r="Z114" s="606"/>
      <c r="AA114" s="606"/>
      <c r="AB114" s="607"/>
    </row>
    <row r="115" spans="2:28" ht="15.75" customHeight="1">
      <c r="B115" s="690"/>
      <c r="C115" s="694"/>
      <c r="D115" s="695"/>
      <c r="E115" s="701"/>
      <c r="F115" s="702"/>
      <c r="G115" s="703"/>
      <c r="H115" s="638" t="s">
        <v>17</v>
      </c>
      <c r="I115" s="640" t="s">
        <v>18</v>
      </c>
      <c r="J115" s="640"/>
      <c r="K115" s="640"/>
      <c r="L115" s="657"/>
      <c r="M115" s="619" t="s">
        <v>123</v>
      </c>
      <c r="N115" s="620"/>
      <c r="O115" s="620"/>
      <c r="P115" s="621"/>
      <c r="Q115" s="619" t="s">
        <v>124</v>
      </c>
      <c r="R115" s="620"/>
      <c r="S115" s="620"/>
      <c r="T115" s="621"/>
      <c r="U115" s="619" t="s">
        <v>125</v>
      </c>
      <c r="V115" s="620"/>
      <c r="W115" s="620"/>
      <c r="X115" s="621"/>
      <c r="Y115" s="708" t="s">
        <v>126</v>
      </c>
      <c r="Z115" s="709"/>
      <c r="AA115" s="709"/>
      <c r="AB115" s="710"/>
    </row>
    <row r="116" spans="2:28" ht="15.75" customHeight="1">
      <c r="B116" s="690"/>
      <c r="C116" s="694"/>
      <c r="D116" s="695"/>
      <c r="E116" s="582" t="s">
        <v>217</v>
      </c>
      <c r="F116" s="584" t="s">
        <v>33</v>
      </c>
      <c r="G116" s="611" t="s">
        <v>64</v>
      </c>
      <c r="H116" s="711"/>
      <c r="I116" s="640" t="s">
        <v>19</v>
      </c>
      <c r="J116" s="640" t="s">
        <v>20</v>
      </c>
      <c r="K116" s="640" t="s">
        <v>21</v>
      </c>
      <c r="L116" s="657" t="s">
        <v>57</v>
      </c>
      <c r="M116" s="683" t="s">
        <v>166</v>
      </c>
      <c r="N116" s="684"/>
      <c r="O116" s="684"/>
      <c r="P116" s="684"/>
      <c r="Q116" s="684"/>
      <c r="R116" s="684"/>
      <c r="S116" s="684"/>
      <c r="T116" s="684"/>
      <c r="U116" s="684"/>
      <c r="V116" s="684"/>
      <c r="W116" s="684"/>
      <c r="X116" s="684"/>
      <c r="Y116" s="684"/>
      <c r="Z116" s="684"/>
      <c r="AA116" s="684"/>
      <c r="AB116" s="685"/>
    </row>
    <row r="117" spans="2:28" ht="15.75" customHeight="1">
      <c r="B117" s="690"/>
      <c r="C117" s="694"/>
      <c r="D117" s="695"/>
      <c r="E117" s="582"/>
      <c r="F117" s="585"/>
      <c r="G117" s="645"/>
      <c r="H117" s="711"/>
      <c r="I117" s="640"/>
      <c r="J117" s="640"/>
      <c r="K117" s="640"/>
      <c r="L117" s="657"/>
      <c r="M117" s="628" t="s">
        <v>19</v>
      </c>
      <c r="N117" s="635" t="s">
        <v>20</v>
      </c>
      <c r="O117" s="633" t="s">
        <v>22</v>
      </c>
      <c r="P117" s="611" t="s">
        <v>62</v>
      </c>
      <c r="Q117" s="628" t="s">
        <v>19</v>
      </c>
      <c r="R117" s="635" t="s">
        <v>20</v>
      </c>
      <c r="S117" s="633" t="s">
        <v>22</v>
      </c>
      <c r="T117" s="611" t="s">
        <v>62</v>
      </c>
      <c r="U117" s="628" t="s">
        <v>19</v>
      </c>
      <c r="V117" s="635" t="s">
        <v>20</v>
      </c>
      <c r="W117" s="633" t="s">
        <v>22</v>
      </c>
      <c r="X117" s="611" t="s">
        <v>62</v>
      </c>
      <c r="Y117" s="628" t="s">
        <v>19</v>
      </c>
      <c r="Z117" s="635" t="s">
        <v>20</v>
      </c>
      <c r="AA117" s="633" t="s">
        <v>22</v>
      </c>
      <c r="AB117" s="611" t="s">
        <v>62</v>
      </c>
    </row>
    <row r="118" spans="2:28" ht="15.75" customHeight="1" thickBot="1">
      <c r="B118" s="691"/>
      <c r="C118" s="696"/>
      <c r="D118" s="697"/>
      <c r="E118" s="583"/>
      <c r="F118" s="586"/>
      <c r="G118" s="612"/>
      <c r="H118" s="639"/>
      <c r="I118" s="641"/>
      <c r="J118" s="641"/>
      <c r="K118" s="641"/>
      <c r="L118" s="658"/>
      <c r="M118" s="629"/>
      <c r="N118" s="636"/>
      <c r="O118" s="532"/>
      <c r="P118" s="612"/>
      <c r="Q118" s="629"/>
      <c r="R118" s="636"/>
      <c r="S118" s="532"/>
      <c r="T118" s="612"/>
      <c r="U118" s="629"/>
      <c r="V118" s="636"/>
      <c r="W118" s="532"/>
      <c r="X118" s="612"/>
      <c r="Y118" s="629"/>
      <c r="Z118" s="636"/>
      <c r="AA118" s="532"/>
      <c r="AB118" s="612"/>
    </row>
    <row r="119" spans="2:28" ht="15.75" customHeight="1" thickBot="1">
      <c r="B119" s="22" t="s">
        <v>128</v>
      </c>
      <c r="C119" s="667" t="s">
        <v>58</v>
      </c>
      <c r="D119" s="667"/>
      <c r="E119" s="668"/>
      <c r="F119" s="668"/>
      <c r="G119" s="23"/>
      <c r="H119" s="24"/>
      <c r="I119" s="668"/>
      <c r="J119" s="668"/>
      <c r="K119" s="668"/>
      <c r="L119" s="668"/>
      <c r="M119" s="661"/>
      <c r="N119" s="661"/>
      <c r="O119" s="661"/>
      <c r="P119" s="661"/>
      <c r="Q119" s="661"/>
      <c r="R119" s="661"/>
      <c r="S119" s="661"/>
      <c r="T119" s="661"/>
      <c r="U119" s="661"/>
      <c r="V119" s="661"/>
      <c r="W119" s="661"/>
      <c r="X119" s="661"/>
      <c r="Y119" s="661"/>
      <c r="Z119" s="661"/>
      <c r="AA119" s="661"/>
      <c r="AB119" s="662"/>
    </row>
    <row r="120" spans="2:28" ht="15.75" customHeight="1">
      <c r="B120" s="26" t="s">
        <v>24</v>
      </c>
      <c r="C120" s="27" t="s">
        <v>86</v>
      </c>
      <c r="D120" s="28"/>
      <c r="E120" s="29">
        <v>1</v>
      </c>
      <c r="F120" s="30">
        <v>1</v>
      </c>
      <c r="G120" s="31">
        <v>3</v>
      </c>
      <c r="H120" s="379">
        <f>SUM(I120:L120)</f>
        <v>30</v>
      </c>
      <c r="I120" s="341">
        <f aca="true" t="shared" si="8" ref="I120:I131">SUM(M120,Q120,U120,Y120)</f>
        <v>15</v>
      </c>
      <c r="J120" s="341"/>
      <c r="K120" s="341">
        <f>SUM(O120,S120,W120,AA120)</f>
        <v>15</v>
      </c>
      <c r="L120" s="341"/>
      <c r="M120" s="106"/>
      <c r="N120" s="33"/>
      <c r="O120" s="33"/>
      <c r="P120" s="35"/>
      <c r="Q120" s="107">
        <v>15</v>
      </c>
      <c r="R120" s="37"/>
      <c r="S120" s="37">
        <v>15</v>
      </c>
      <c r="T120" s="38"/>
      <c r="U120" s="45"/>
      <c r="V120" s="37"/>
      <c r="W120" s="37"/>
      <c r="X120" s="38"/>
      <c r="Y120" s="39"/>
      <c r="Z120" s="33"/>
      <c r="AA120" s="33"/>
      <c r="AB120" s="38"/>
    </row>
    <row r="121" spans="2:28" ht="15.75" customHeight="1">
      <c r="B121" s="40" t="s">
        <v>25</v>
      </c>
      <c r="C121" s="27" t="s">
        <v>109</v>
      </c>
      <c r="D121" s="108"/>
      <c r="E121" s="29">
        <v>1</v>
      </c>
      <c r="F121" s="30">
        <v>1</v>
      </c>
      <c r="G121" s="43">
        <v>1</v>
      </c>
      <c r="H121" s="379">
        <f aca="true" t="shared" si="9" ref="H121:H133">SUM(I121:L121)</f>
        <v>45</v>
      </c>
      <c r="I121" s="341">
        <f t="shared" si="8"/>
        <v>15</v>
      </c>
      <c r="J121" s="341"/>
      <c r="K121" s="341"/>
      <c r="L121" s="341">
        <f>SUM(P121,T121,X121,AB121)</f>
        <v>30</v>
      </c>
      <c r="M121" s="49"/>
      <c r="N121" s="33"/>
      <c r="O121" s="33"/>
      <c r="P121" s="48"/>
      <c r="Q121" s="49"/>
      <c r="R121" s="33"/>
      <c r="S121" s="33"/>
      <c r="T121" s="34"/>
      <c r="U121" s="109">
        <v>15</v>
      </c>
      <c r="V121" s="33"/>
      <c r="W121" s="33"/>
      <c r="X121" s="34">
        <v>30</v>
      </c>
      <c r="Y121" s="39"/>
      <c r="Z121" s="33"/>
      <c r="AA121" s="33"/>
      <c r="AB121" s="34"/>
    </row>
    <row r="122" spans="2:28" ht="15.75" customHeight="1">
      <c r="B122" s="26" t="s">
        <v>26</v>
      </c>
      <c r="C122" s="27" t="s">
        <v>110</v>
      </c>
      <c r="D122" s="108"/>
      <c r="E122" s="29"/>
      <c r="F122" s="30">
        <v>2</v>
      </c>
      <c r="G122" s="43">
        <v>3</v>
      </c>
      <c r="H122" s="379">
        <f t="shared" si="9"/>
        <v>30</v>
      </c>
      <c r="I122" s="341">
        <f t="shared" si="8"/>
        <v>15</v>
      </c>
      <c r="J122" s="341"/>
      <c r="K122" s="341">
        <f>SUM(O122,S122,W122,AA122)</f>
        <v>15</v>
      </c>
      <c r="L122" s="341"/>
      <c r="M122" s="106"/>
      <c r="N122" s="33"/>
      <c r="O122" s="33"/>
      <c r="P122" s="35"/>
      <c r="Q122" s="106">
        <v>15</v>
      </c>
      <c r="R122" s="33"/>
      <c r="S122" s="33">
        <v>15</v>
      </c>
      <c r="T122" s="34"/>
      <c r="U122" s="106"/>
      <c r="V122" s="33"/>
      <c r="W122" s="33"/>
      <c r="X122" s="34"/>
      <c r="Y122" s="39"/>
      <c r="Z122" s="33"/>
      <c r="AA122" s="33"/>
      <c r="AB122" s="34"/>
    </row>
    <row r="123" spans="2:28" ht="15.75" customHeight="1">
      <c r="B123" s="40" t="s">
        <v>27</v>
      </c>
      <c r="C123" s="27" t="s">
        <v>74</v>
      </c>
      <c r="D123" s="108"/>
      <c r="E123" s="29">
        <v>1</v>
      </c>
      <c r="F123" s="30">
        <v>1</v>
      </c>
      <c r="G123" s="43">
        <v>3</v>
      </c>
      <c r="H123" s="379">
        <f t="shared" si="9"/>
        <v>30</v>
      </c>
      <c r="I123" s="341">
        <f t="shared" si="8"/>
        <v>15</v>
      </c>
      <c r="J123" s="341"/>
      <c r="K123" s="341">
        <f>SUM(O123,S123,W123,AA123)</f>
        <v>15</v>
      </c>
      <c r="L123" s="341"/>
      <c r="M123" s="106"/>
      <c r="N123" s="33"/>
      <c r="O123" s="33"/>
      <c r="P123" s="35"/>
      <c r="Q123" s="109">
        <v>15</v>
      </c>
      <c r="R123" s="33"/>
      <c r="S123" s="33">
        <v>15</v>
      </c>
      <c r="T123" s="34"/>
      <c r="U123" s="45"/>
      <c r="V123" s="33"/>
      <c r="W123" s="33"/>
      <c r="X123" s="34"/>
      <c r="Y123" s="39"/>
      <c r="Z123" s="33"/>
      <c r="AA123" s="33"/>
      <c r="AB123" s="34"/>
    </row>
    <row r="124" spans="2:28" ht="15.75" customHeight="1">
      <c r="B124" s="26" t="s">
        <v>28</v>
      </c>
      <c r="C124" s="27" t="s">
        <v>111</v>
      </c>
      <c r="D124" s="108"/>
      <c r="E124" s="29"/>
      <c r="F124" s="30">
        <v>2</v>
      </c>
      <c r="G124" s="43">
        <v>3</v>
      </c>
      <c r="H124" s="379">
        <f t="shared" si="9"/>
        <v>30</v>
      </c>
      <c r="I124" s="341">
        <f t="shared" si="8"/>
        <v>15</v>
      </c>
      <c r="J124" s="341"/>
      <c r="K124" s="341">
        <f>SUM(O124,S124,W124,AA124)</f>
        <v>15</v>
      </c>
      <c r="L124" s="341"/>
      <c r="M124" s="106"/>
      <c r="N124" s="33"/>
      <c r="O124" s="33"/>
      <c r="P124" s="35"/>
      <c r="Q124" s="106">
        <v>15</v>
      </c>
      <c r="R124" s="33"/>
      <c r="S124" s="33">
        <v>15</v>
      </c>
      <c r="T124" s="34"/>
      <c r="U124" s="106"/>
      <c r="V124" s="33"/>
      <c r="W124" s="33"/>
      <c r="X124" s="34"/>
      <c r="Y124" s="39"/>
      <c r="Z124" s="33"/>
      <c r="AA124" s="33"/>
      <c r="AB124" s="34"/>
    </row>
    <row r="125" spans="2:28" ht="15.75" customHeight="1">
      <c r="B125" s="40" t="s">
        <v>48</v>
      </c>
      <c r="C125" s="27" t="s">
        <v>95</v>
      </c>
      <c r="D125" s="108"/>
      <c r="E125" s="29"/>
      <c r="F125" s="30">
        <v>2</v>
      </c>
      <c r="G125" s="43">
        <v>1</v>
      </c>
      <c r="H125" s="379">
        <f t="shared" si="9"/>
        <v>45</v>
      </c>
      <c r="I125" s="341">
        <f t="shared" si="8"/>
        <v>30</v>
      </c>
      <c r="J125" s="341"/>
      <c r="K125" s="341"/>
      <c r="L125" s="341">
        <f>SUM(P125,T125,X125,AB125)</f>
        <v>15</v>
      </c>
      <c r="M125" s="106"/>
      <c r="N125" s="33"/>
      <c r="O125" s="33"/>
      <c r="P125" s="35"/>
      <c r="Q125" s="106"/>
      <c r="R125" s="33"/>
      <c r="S125" s="33"/>
      <c r="T125" s="34"/>
      <c r="U125" s="106">
        <v>30</v>
      </c>
      <c r="V125" s="33"/>
      <c r="W125" s="33"/>
      <c r="X125" s="34">
        <v>15</v>
      </c>
      <c r="Y125" s="39"/>
      <c r="Z125" s="33"/>
      <c r="AA125" s="33"/>
      <c r="AB125" s="34"/>
    </row>
    <row r="126" spans="2:28" ht="15.75" customHeight="1">
      <c r="B126" s="26" t="s">
        <v>85</v>
      </c>
      <c r="C126" s="27" t="s">
        <v>87</v>
      </c>
      <c r="D126" s="108"/>
      <c r="E126" s="29"/>
      <c r="F126" s="30">
        <v>2</v>
      </c>
      <c r="G126" s="43">
        <v>2</v>
      </c>
      <c r="H126" s="379">
        <f t="shared" si="9"/>
        <v>30</v>
      </c>
      <c r="I126" s="341">
        <f t="shared" si="8"/>
        <v>15</v>
      </c>
      <c r="J126" s="341"/>
      <c r="K126" s="341">
        <f>SUM(O126,S126,W126,AA126)</f>
        <v>15</v>
      </c>
      <c r="L126" s="341"/>
      <c r="M126" s="106"/>
      <c r="N126" s="33"/>
      <c r="O126" s="33"/>
      <c r="P126" s="35"/>
      <c r="Q126" s="106">
        <v>15</v>
      </c>
      <c r="R126" s="33"/>
      <c r="S126" s="33">
        <v>15</v>
      </c>
      <c r="T126" s="34"/>
      <c r="U126" s="106"/>
      <c r="V126" s="33"/>
      <c r="W126" s="33"/>
      <c r="X126" s="34"/>
      <c r="Y126" s="39"/>
      <c r="Z126" s="33"/>
      <c r="AA126" s="33"/>
      <c r="AB126" s="34"/>
    </row>
    <row r="127" spans="2:28" ht="15.75" customHeight="1">
      <c r="B127" s="26" t="s">
        <v>49</v>
      </c>
      <c r="C127" s="27" t="s">
        <v>112</v>
      </c>
      <c r="D127" s="108"/>
      <c r="E127" s="29"/>
      <c r="F127" s="30">
        <v>2</v>
      </c>
      <c r="G127" s="43">
        <v>3</v>
      </c>
      <c r="H127" s="379">
        <f t="shared" si="9"/>
        <v>30</v>
      </c>
      <c r="I127" s="341">
        <f t="shared" si="8"/>
        <v>15</v>
      </c>
      <c r="J127" s="341"/>
      <c r="K127" s="341">
        <f>SUM(O127,S127,W127,AA127)</f>
        <v>15</v>
      </c>
      <c r="L127" s="341"/>
      <c r="M127" s="106"/>
      <c r="N127" s="33"/>
      <c r="O127" s="33"/>
      <c r="P127" s="35"/>
      <c r="Q127" s="106">
        <v>15</v>
      </c>
      <c r="R127" s="33"/>
      <c r="S127" s="33">
        <v>15</v>
      </c>
      <c r="T127" s="34"/>
      <c r="U127" s="106"/>
      <c r="V127" s="33"/>
      <c r="W127" s="33"/>
      <c r="X127" s="34"/>
      <c r="Y127" s="39"/>
      <c r="Z127" s="33"/>
      <c r="AA127" s="33"/>
      <c r="AB127" s="34"/>
    </row>
    <row r="128" spans="2:28" ht="15.75" customHeight="1">
      <c r="B128" s="40" t="s">
        <v>50</v>
      </c>
      <c r="C128" s="27" t="s">
        <v>93</v>
      </c>
      <c r="D128" s="108"/>
      <c r="E128" s="29"/>
      <c r="F128" s="30">
        <v>1</v>
      </c>
      <c r="G128" s="43">
        <v>2</v>
      </c>
      <c r="H128" s="379">
        <f t="shared" si="9"/>
        <v>30</v>
      </c>
      <c r="I128" s="341">
        <f t="shared" si="8"/>
        <v>15</v>
      </c>
      <c r="J128" s="341">
        <f>SUM(N128,R128,V128,Z128)</f>
        <v>15</v>
      </c>
      <c r="K128" s="341"/>
      <c r="L128" s="341"/>
      <c r="M128" s="106"/>
      <c r="N128" s="33"/>
      <c r="O128" s="33"/>
      <c r="P128" s="35"/>
      <c r="Q128" s="106">
        <v>15</v>
      </c>
      <c r="R128" s="33">
        <v>15</v>
      </c>
      <c r="S128" s="33"/>
      <c r="T128" s="34"/>
      <c r="U128" s="106"/>
      <c r="V128" s="33"/>
      <c r="W128" s="33"/>
      <c r="X128" s="34"/>
      <c r="Y128" s="39"/>
      <c r="Z128" s="33"/>
      <c r="AA128" s="33"/>
      <c r="AB128" s="34"/>
    </row>
    <row r="129" spans="2:28" ht="15.75" customHeight="1">
      <c r="B129" s="172" t="s">
        <v>51</v>
      </c>
      <c r="C129" s="173" t="s">
        <v>113</v>
      </c>
      <c r="D129" s="260"/>
      <c r="E129" s="175">
        <v>1</v>
      </c>
      <c r="F129" s="176">
        <v>1</v>
      </c>
      <c r="G129" s="186">
        <v>1</v>
      </c>
      <c r="H129" s="379">
        <f t="shared" si="9"/>
        <v>60</v>
      </c>
      <c r="I129" s="341">
        <f t="shared" si="8"/>
        <v>30</v>
      </c>
      <c r="J129" s="341"/>
      <c r="K129" s="341"/>
      <c r="L129" s="341">
        <f>SUM(P129,T129,X129,AB129)</f>
        <v>30</v>
      </c>
      <c r="M129" s="192"/>
      <c r="N129" s="177"/>
      <c r="O129" s="177"/>
      <c r="P129" s="191"/>
      <c r="Q129" s="192"/>
      <c r="R129" s="177"/>
      <c r="S129" s="177"/>
      <c r="T129" s="178"/>
      <c r="U129" s="261">
        <v>30</v>
      </c>
      <c r="V129" s="177"/>
      <c r="W129" s="177"/>
      <c r="X129" s="178">
        <v>30</v>
      </c>
      <c r="Y129" s="182"/>
      <c r="Z129" s="281"/>
      <c r="AA129" s="281"/>
      <c r="AB129" s="282"/>
    </row>
    <row r="130" spans="2:28" ht="15.75" customHeight="1">
      <c r="B130" s="183" t="s">
        <v>69</v>
      </c>
      <c r="C130" s="173" t="s">
        <v>114</v>
      </c>
      <c r="D130" s="260"/>
      <c r="E130" s="175"/>
      <c r="F130" s="176">
        <v>1</v>
      </c>
      <c r="G130" s="186">
        <v>1</v>
      </c>
      <c r="H130" s="379">
        <f t="shared" si="9"/>
        <v>15</v>
      </c>
      <c r="I130" s="341">
        <f t="shared" si="8"/>
        <v>15</v>
      </c>
      <c r="J130" s="341"/>
      <c r="K130" s="341"/>
      <c r="L130" s="341"/>
      <c r="M130" s="258"/>
      <c r="N130" s="177"/>
      <c r="O130" s="177"/>
      <c r="P130" s="179"/>
      <c r="Q130" s="258"/>
      <c r="R130" s="177"/>
      <c r="S130" s="177"/>
      <c r="T130" s="178"/>
      <c r="U130" s="258">
        <v>15</v>
      </c>
      <c r="V130" s="177"/>
      <c r="W130" s="177"/>
      <c r="X130" s="178"/>
      <c r="Y130" s="182"/>
      <c r="Z130" s="33"/>
      <c r="AA130" s="33"/>
      <c r="AB130" s="34"/>
    </row>
    <row r="131" spans="2:28" ht="15.75" customHeight="1">
      <c r="B131" s="172" t="s">
        <v>70</v>
      </c>
      <c r="C131" s="173" t="s">
        <v>99</v>
      </c>
      <c r="D131" s="260"/>
      <c r="E131" s="175"/>
      <c r="F131" s="176">
        <v>2</v>
      </c>
      <c r="G131" s="186">
        <v>1</v>
      </c>
      <c r="H131" s="379">
        <f t="shared" si="9"/>
        <v>30</v>
      </c>
      <c r="I131" s="341">
        <f t="shared" si="8"/>
        <v>15</v>
      </c>
      <c r="J131" s="341"/>
      <c r="K131" s="341"/>
      <c r="L131" s="341">
        <f>SUM(P131,T131,X131,AB131)</f>
        <v>15</v>
      </c>
      <c r="M131" s="258"/>
      <c r="N131" s="177"/>
      <c r="O131" s="177"/>
      <c r="P131" s="179"/>
      <c r="Q131" s="258"/>
      <c r="R131" s="177"/>
      <c r="S131" s="177"/>
      <c r="T131" s="178"/>
      <c r="U131" s="258">
        <v>15</v>
      </c>
      <c r="V131" s="177"/>
      <c r="W131" s="177"/>
      <c r="X131" s="178">
        <v>15</v>
      </c>
      <c r="Y131" s="182"/>
      <c r="Z131" s="33"/>
      <c r="AA131" s="33"/>
      <c r="AB131" s="34"/>
    </row>
    <row r="132" spans="2:28" ht="15.75" customHeight="1">
      <c r="B132" s="183" t="s">
        <v>71</v>
      </c>
      <c r="C132" s="173" t="s">
        <v>88</v>
      </c>
      <c r="D132" s="260"/>
      <c r="E132" s="175"/>
      <c r="F132" s="176">
        <v>1</v>
      </c>
      <c r="G132" s="186">
        <v>5</v>
      </c>
      <c r="H132" s="379">
        <f t="shared" si="9"/>
        <v>30</v>
      </c>
      <c r="I132" s="341"/>
      <c r="J132" s="341"/>
      <c r="K132" s="341"/>
      <c r="L132" s="341">
        <f>SUM(P132,T132,X132,AB132)</f>
        <v>30</v>
      </c>
      <c r="M132" s="258"/>
      <c r="N132" s="177"/>
      <c r="O132" s="177"/>
      <c r="P132" s="179"/>
      <c r="Q132" s="258"/>
      <c r="R132" s="177"/>
      <c r="S132" s="177"/>
      <c r="T132" s="178">
        <v>30</v>
      </c>
      <c r="U132" s="258"/>
      <c r="V132" s="177"/>
      <c r="W132" s="177"/>
      <c r="X132" s="178"/>
      <c r="Y132" s="182"/>
      <c r="Z132" s="33"/>
      <c r="AA132" s="33"/>
      <c r="AB132" s="34"/>
    </row>
    <row r="133" spans="1:28" ht="15.75" customHeight="1">
      <c r="A133" s="284"/>
      <c r="B133" s="183">
        <v>14</v>
      </c>
      <c r="C133" s="184" t="s">
        <v>72</v>
      </c>
      <c r="D133" s="185"/>
      <c r="E133" s="175"/>
      <c r="F133" s="176">
        <v>1</v>
      </c>
      <c r="G133" s="186">
        <v>2</v>
      </c>
      <c r="H133" s="379">
        <f t="shared" si="9"/>
        <v>30</v>
      </c>
      <c r="I133" s="341"/>
      <c r="J133" s="341"/>
      <c r="K133" s="341"/>
      <c r="L133" s="341">
        <f>SUM(P133,T133,X133,AB133)</f>
        <v>30</v>
      </c>
      <c r="M133" s="190"/>
      <c r="N133" s="188"/>
      <c r="O133" s="188"/>
      <c r="P133" s="189"/>
      <c r="Q133" s="190"/>
      <c r="R133" s="188"/>
      <c r="S133" s="188"/>
      <c r="T133" s="191"/>
      <c r="U133" s="190"/>
      <c r="V133" s="188"/>
      <c r="W133" s="188"/>
      <c r="X133" s="191">
        <v>30</v>
      </c>
      <c r="Y133" s="192"/>
      <c r="Z133" s="277"/>
      <c r="AA133" s="277"/>
      <c r="AB133" s="279"/>
    </row>
    <row r="134" spans="2:28" ht="15.75" customHeight="1">
      <c r="B134" s="40" t="s">
        <v>132</v>
      </c>
      <c r="C134" s="139" t="s">
        <v>131</v>
      </c>
      <c r="D134" s="50"/>
      <c r="E134" s="51"/>
      <c r="F134" s="52"/>
      <c r="G134" s="53">
        <v>20</v>
      </c>
      <c r="H134" s="44"/>
      <c r="I134" s="341"/>
      <c r="J134" s="341"/>
      <c r="K134" s="341"/>
      <c r="L134" s="341"/>
      <c r="M134" s="47"/>
      <c r="N134" s="45"/>
      <c r="O134" s="45"/>
      <c r="P134" s="46"/>
      <c r="Q134" s="47"/>
      <c r="R134" s="45"/>
      <c r="S134" s="45"/>
      <c r="T134" s="48"/>
      <c r="U134" s="47"/>
      <c r="V134" s="45"/>
      <c r="W134" s="45"/>
      <c r="X134" s="48"/>
      <c r="Y134" s="49"/>
      <c r="Z134" s="45"/>
      <c r="AA134" s="45"/>
      <c r="AB134" s="48"/>
    </row>
    <row r="135" spans="2:28" ht="15.75" customHeight="1">
      <c r="B135" s="40"/>
      <c r="C135" s="139"/>
      <c r="D135" s="116"/>
      <c r="E135" s="117"/>
      <c r="F135" s="118"/>
      <c r="G135" s="119"/>
      <c r="H135" s="120"/>
      <c r="I135" s="121"/>
      <c r="J135" s="121"/>
      <c r="K135" s="121"/>
      <c r="L135" s="122"/>
      <c r="M135" s="123"/>
      <c r="N135" s="121"/>
      <c r="O135" s="121"/>
      <c r="P135" s="122"/>
      <c r="Q135" s="123"/>
      <c r="R135" s="121"/>
      <c r="S135" s="121"/>
      <c r="T135" s="124"/>
      <c r="U135" s="123"/>
      <c r="V135" s="121"/>
      <c r="W135" s="121"/>
      <c r="X135" s="124"/>
      <c r="Y135" s="125"/>
      <c r="Z135" s="121"/>
      <c r="AA135" s="121"/>
      <c r="AB135" s="124"/>
    </row>
    <row r="136" spans="2:28" ht="15.75" customHeight="1" thickBot="1">
      <c r="B136" s="26"/>
      <c r="C136" s="54"/>
      <c r="D136" s="55"/>
      <c r="E136" s="56"/>
      <c r="F136" s="57"/>
      <c r="G136" s="58"/>
      <c r="H136" s="59"/>
      <c r="I136" s="60"/>
      <c r="J136" s="60"/>
      <c r="K136" s="60"/>
      <c r="L136" s="61"/>
      <c r="M136" s="62"/>
      <c r="N136" s="60"/>
      <c r="O136" s="60"/>
      <c r="P136" s="61"/>
      <c r="Q136" s="62"/>
      <c r="R136" s="60"/>
      <c r="S136" s="60"/>
      <c r="T136" s="63"/>
      <c r="U136" s="62"/>
      <c r="V136" s="60"/>
      <c r="W136" s="60"/>
      <c r="X136" s="63"/>
      <c r="Y136" s="64"/>
      <c r="Z136" s="60"/>
      <c r="AA136" s="60"/>
      <c r="AB136" s="63"/>
    </row>
    <row r="137" spans="2:30" ht="15.75" customHeight="1" thickTop="1">
      <c r="B137" s="65"/>
      <c r="C137" s="671" t="s">
        <v>29</v>
      </c>
      <c r="D137" s="672"/>
      <c r="E137" s="675">
        <f aca="true" t="shared" si="10" ref="E137:AB137">SUM(E120:E136)</f>
        <v>4</v>
      </c>
      <c r="F137" s="664">
        <f t="shared" si="10"/>
        <v>20</v>
      </c>
      <c r="G137" s="659">
        <f t="shared" si="10"/>
        <v>51</v>
      </c>
      <c r="H137" s="669">
        <f t="shared" si="10"/>
        <v>465</v>
      </c>
      <c r="I137" s="664">
        <f t="shared" si="10"/>
        <v>210</v>
      </c>
      <c r="J137" s="664">
        <f t="shared" si="10"/>
        <v>15</v>
      </c>
      <c r="K137" s="664">
        <f t="shared" si="10"/>
        <v>90</v>
      </c>
      <c r="L137" s="659">
        <f t="shared" si="10"/>
        <v>150</v>
      </c>
      <c r="M137" s="66">
        <f t="shared" si="10"/>
        <v>0</v>
      </c>
      <c r="N137" s="67">
        <f t="shared" si="10"/>
        <v>0</v>
      </c>
      <c r="O137" s="67">
        <f t="shared" si="10"/>
        <v>0</v>
      </c>
      <c r="P137" s="68">
        <f t="shared" si="10"/>
        <v>0</v>
      </c>
      <c r="Q137" s="66">
        <f t="shared" si="10"/>
        <v>105</v>
      </c>
      <c r="R137" s="67">
        <f t="shared" si="10"/>
        <v>15</v>
      </c>
      <c r="S137" s="67">
        <f t="shared" si="10"/>
        <v>90</v>
      </c>
      <c r="T137" s="69">
        <f t="shared" si="10"/>
        <v>30</v>
      </c>
      <c r="U137" s="66">
        <f t="shared" si="10"/>
        <v>105</v>
      </c>
      <c r="V137" s="67">
        <f t="shared" si="10"/>
        <v>0</v>
      </c>
      <c r="W137" s="67">
        <f t="shared" si="10"/>
        <v>0</v>
      </c>
      <c r="X137" s="69">
        <f t="shared" si="10"/>
        <v>120</v>
      </c>
      <c r="Y137" s="70">
        <f t="shared" si="10"/>
        <v>0</v>
      </c>
      <c r="Z137" s="67">
        <f t="shared" si="10"/>
        <v>0</v>
      </c>
      <c r="AA137" s="67">
        <f t="shared" si="10"/>
        <v>0</v>
      </c>
      <c r="AB137" s="69">
        <f t="shared" si="10"/>
        <v>0</v>
      </c>
      <c r="AD137" s="3">
        <f>SUM(M137:AB137)*15</f>
        <v>6975</v>
      </c>
    </row>
    <row r="138" spans="2:28" ht="15.75" customHeight="1" thickBot="1">
      <c r="B138" s="71"/>
      <c r="C138" s="673"/>
      <c r="D138" s="674"/>
      <c r="E138" s="676"/>
      <c r="F138" s="665"/>
      <c r="G138" s="660"/>
      <c r="H138" s="670"/>
      <c r="I138" s="665"/>
      <c r="J138" s="665"/>
      <c r="K138" s="665"/>
      <c r="L138" s="660"/>
      <c r="M138" s="72"/>
      <c r="N138" s="73">
        <f>SUM(M137:P137)</f>
        <v>0</v>
      </c>
      <c r="O138" s="73"/>
      <c r="P138" s="73"/>
      <c r="Q138" s="72"/>
      <c r="R138" s="73">
        <f>SUM(Q137:T137)</f>
        <v>240</v>
      </c>
      <c r="S138" s="73"/>
      <c r="T138" s="74"/>
      <c r="U138" s="73"/>
      <c r="V138" s="73">
        <f>SUM(U137:X137)</f>
        <v>225</v>
      </c>
      <c r="W138" s="73"/>
      <c r="X138" s="74"/>
      <c r="Y138" s="72"/>
      <c r="Z138" s="73">
        <f>SUM(Y137:AB137)</f>
        <v>0</v>
      </c>
      <c r="AA138" s="73"/>
      <c r="AB138" s="74"/>
    </row>
    <row r="139" spans="2:28" ht="15.75" customHeight="1">
      <c r="B139" s="642" t="s">
        <v>54</v>
      </c>
      <c r="C139" s="643"/>
      <c r="D139" s="644"/>
      <c r="E139" s="528" t="s">
        <v>430</v>
      </c>
      <c r="F139" s="531" t="s">
        <v>33</v>
      </c>
      <c r="G139" s="611" t="s">
        <v>64</v>
      </c>
      <c r="H139" s="663" t="s">
        <v>17</v>
      </c>
      <c r="I139" s="640" t="s">
        <v>19</v>
      </c>
      <c r="J139" s="640" t="s">
        <v>20</v>
      </c>
      <c r="K139" s="640" t="s">
        <v>21</v>
      </c>
      <c r="L139" s="657" t="s">
        <v>57</v>
      </c>
      <c r="M139" s="619" t="s">
        <v>123</v>
      </c>
      <c r="N139" s="620"/>
      <c r="O139" s="620"/>
      <c r="P139" s="621"/>
      <c r="Q139" s="619" t="s">
        <v>124</v>
      </c>
      <c r="R139" s="620"/>
      <c r="S139" s="620"/>
      <c r="T139" s="621"/>
      <c r="U139" s="619" t="s">
        <v>125</v>
      </c>
      <c r="V139" s="620"/>
      <c r="W139" s="620"/>
      <c r="X139" s="621"/>
      <c r="Y139" s="634" t="s">
        <v>126</v>
      </c>
      <c r="Z139" s="606"/>
      <c r="AA139" s="606"/>
      <c r="AB139" s="607"/>
    </row>
    <row r="140" spans="2:28" ht="15.75" customHeight="1">
      <c r="B140" s="642"/>
      <c r="C140" s="643"/>
      <c r="D140" s="644"/>
      <c r="E140" s="529"/>
      <c r="F140" s="531"/>
      <c r="G140" s="645"/>
      <c r="H140" s="663"/>
      <c r="I140" s="640"/>
      <c r="J140" s="640"/>
      <c r="K140" s="640"/>
      <c r="L140" s="657"/>
      <c r="M140" s="628" t="s">
        <v>19</v>
      </c>
      <c r="N140" s="635" t="s">
        <v>20</v>
      </c>
      <c r="O140" s="633" t="s">
        <v>22</v>
      </c>
      <c r="P140" s="611" t="s">
        <v>62</v>
      </c>
      <c r="Q140" s="628" t="s">
        <v>19</v>
      </c>
      <c r="R140" s="635" t="s">
        <v>20</v>
      </c>
      <c r="S140" s="633" t="s">
        <v>22</v>
      </c>
      <c r="T140" s="611" t="s">
        <v>62</v>
      </c>
      <c r="U140" s="628" t="s">
        <v>19</v>
      </c>
      <c r="V140" s="635" t="s">
        <v>20</v>
      </c>
      <c r="W140" s="633" t="s">
        <v>22</v>
      </c>
      <c r="X140" s="611" t="s">
        <v>62</v>
      </c>
      <c r="Y140" s="628" t="s">
        <v>19</v>
      </c>
      <c r="Z140" s="635" t="s">
        <v>20</v>
      </c>
      <c r="AA140" s="633" t="s">
        <v>22</v>
      </c>
      <c r="AB140" s="611" t="s">
        <v>62</v>
      </c>
    </row>
    <row r="141" spans="2:28" ht="15.75" customHeight="1" thickBot="1">
      <c r="B141" s="642"/>
      <c r="C141" s="643"/>
      <c r="D141" s="644"/>
      <c r="E141" s="530"/>
      <c r="F141" s="532"/>
      <c r="G141" s="612"/>
      <c r="H141" s="629"/>
      <c r="I141" s="641"/>
      <c r="J141" s="641"/>
      <c r="K141" s="641"/>
      <c r="L141" s="658"/>
      <c r="M141" s="629"/>
      <c r="N141" s="636"/>
      <c r="O141" s="532"/>
      <c r="P141" s="612"/>
      <c r="Q141" s="629"/>
      <c r="R141" s="636"/>
      <c r="S141" s="532"/>
      <c r="T141" s="612"/>
      <c r="U141" s="629"/>
      <c r="V141" s="636"/>
      <c r="W141" s="532"/>
      <c r="X141" s="612"/>
      <c r="Y141" s="629"/>
      <c r="Z141" s="636"/>
      <c r="AA141" s="532"/>
      <c r="AB141" s="612"/>
    </row>
    <row r="142" spans="2:30" ht="15.75" customHeight="1">
      <c r="B142" s="642"/>
      <c r="C142" s="643"/>
      <c r="D142" s="644"/>
      <c r="E142" s="646">
        <f aca="true" t="shared" si="11" ref="E142:L142">SUM(E27,E81,E137)</f>
        <v>12</v>
      </c>
      <c r="F142" s="630">
        <f t="shared" si="11"/>
        <v>39</v>
      </c>
      <c r="G142" s="624">
        <f t="shared" si="11"/>
        <v>90</v>
      </c>
      <c r="H142" s="622">
        <f t="shared" si="11"/>
        <v>930</v>
      </c>
      <c r="I142" s="630">
        <f t="shared" si="11"/>
        <v>455</v>
      </c>
      <c r="J142" s="630">
        <f t="shared" si="11"/>
        <v>145</v>
      </c>
      <c r="K142" s="630">
        <f t="shared" si="11"/>
        <v>135</v>
      </c>
      <c r="L142" s="624">
        <f t="shared" si="11"/>
        <v>195</v>
      </c>
      <c r="M142" s="75">
        <f aca="true" t="shared" si="12" ref="M142:AB142">M137+M86</f>
        <v>175</v>
      </c>
      <c r="N142" s="76">
        <f t="shared" si="12"/>
        <v>95</v>
      </c>
      <c r="O142" s="76">
        <f t="shared" si="12"/>
        <v>30</v>
      </c>
      <c r="P142" s="78">
        <f t="shared" si="12"/>
        <v>15</v>
      </c>
      <c r="Q142" s="75">
        <f t="shared" si="12"/>
        <v>135</v>
      </c>
      <c r="R142" s="76">
        <f t="shared" si="12"/>
        <v>50</v>
      </c>
      <c r="S142" s="76">
        <f t="shared" si="12"/>
        <v>90</v>
      </c>
      <c r="T142" s="78">
        <f t="shared" si="12"/>
        <v>45</v>
      </c>
      <c r="U142" s="75">
        <f t="shared" si="12"/>
        <v>145</v>
      </c>
      <c r="V142" s="76">
        <f t="shared" si="12"/>
        <v>0</v>
      </c>
      <c r="W142" s="76">
        <f t="shared" si="12"/>
        <v>15</v>
      </c>
      <c r="X142" s="78">
        <f t="shared" si="12"/>
        <v>135</v>
      </c>
      <c r="Y142" s="75">
        <f t="shared" si="12"/>
        <v>0</v>
      </c>
      <c r="Z142" s="76">
        <f t="shared" si="12"/>
        <v>0</v>
      </c>
      <c r="AA142" s="76">
        <f t="shared" si="12"/>
        <v>0</v>
      </c>
      <c r="AB142" s="76">
        <f t="shared" si="12"/>
        <v>0</v>
      </c>
      <c r="AD142" s="3">
        <f>SUM(M142:AB142)*15</f>
        <v>13950</v>
      </c>
    </row>
    <row r="143" spans="2:30" ht="15.75" customHeight="1" thickBot="1">
      <c r="B143" s="642"/>
      <c r="C143" s="643"/>
      <c r="D143" s="644"/>
      <c r="E143" s="647"/>
      <c r="F143" s="631"/>
      <c r="G143" s="625"/>
      <c r="H143" s="623"/>
      <c r="I143" s="631"/>
      <c r="J143" s="631"/>
      <c r="K143" s="631"/>
      <c r="L143" s="625"/>
      <c r="M143" s="626">
        <f>SUM(M142:P142)</f>
        <v>315</v>
      </c>
      <c r="N143" s="627"/>
      <c r="O143" s="627"/>
      <c r="P143" s="632"/>
      <c r="Q143" s="626">
        <f>SUM(Q142:T142)</f>
        <v>320</v>
      </c>
      <c r="R143" s="627"/>
      <c r="S143" s="627"/>
      <c r="T143" s="632"/>
      <c r="U143" s="626">
        <f>SUM(U142:X142)</f>
        <v>295</v>
      </c>
      <c r="V143" s="627"/>
      <c r="W143" s="627"/>
      <c r="X143" s="632"/>
      <c r="Y143" s="626">
        <f>SUM(Y142:AB142)</f>
        <v>0</v>
      </c>
      <c r="Z143" s="627"/>
      <c r="AA143" s="627"/>
      <c r="AB143" s="632"/>
      <c r="AD143" s="3">
        <f>SUM(M143:AB143)</f>
        <v>930</v>
      </c>
    </row>
    <row r="144" spans="2:30" ht="15.75" customHeight="1">
      <c r="B144" s="642"/>
      <c r="C144" s="643"/>
      <c r="D144" s="644"/>
      <c r="E144" s="648" t="s">
        <v>31</v>
      </c>
      <c r="F144" s="649"/>
      <c r="G144" s="650"/>
      <c r="H144" s="605" t="s">
        <v>32</v>
      </c>
      <c r="I144" s="606"/>
      <c r="J144" s="606"/>
      <c r="K144" s="606"/>
      <c r="L144" s="607"/>
      <c r="M144" s="489">
        <v>4</v>
      </c>
      <c r="N144" s="490"/>
      <c r="O144" s="490"/>
      <c r="P144" s="491"/>
      <c r="Q144" s="489">
        <v>4</v>
      </c>
      <c r="R144" s="490"/>
      <c r="S144" s="490"/>
      <c r="T144" s="491"/>
      <c r="U144" s="489">
        <v>4</v>
      </c>
      <c r="V144" s="490"/>
      <c r="W144" s="490"/>
      <c r="X144" s="491"/>
      <c r="Y144" s="489">
        <v>0</v>
      </c>
      <c r="Z144" s="490"/>
      <c r="AA144" s="490"/>
      <c r="AB144" s="491"/>
      <c r="AD144" s="3">
        <f>SUM(M144:AB144)</f>
        <v>12</v>
      </c>
    </row>
    <row r="145" spans="2:30" ht="15.75" customHeight="1">
      <c r="B145" s="642"/>
      <c r="C145" s="643"/>
      <c r="D145" s="644"/>
      <c r="E145" s="651"/>
      <c r="F145" s="652"/>
      <c r="G145" s="653"/>
      <c r="H145" s="608" t="s">
        <v>33</v>
      </c>
      <c r="I145" s="609"/>
      <c r="J145" s="609"/>
      <c r="K145" s="609"/>
      <c r="L145" s="610"/>
      <c r="M145" s="495">
        <v>13</v>
      </c>
      <c r="N145" s="496"/>
      <c r="O145" s="496"/>
      <c r="P145" s="497"/>
      <c r="Q145" s="495">
        <v>15</v>
      </c>
      <c r="R145" s="496"/>
      <c r="S145" s="496"/>
      <c r="T145" s="497"/>
      <c r="U145" s="495">
        <v>11</v>
      </c>
      <c r="V145" s="496"/>
      <c r="W145" s="496"/>
      <c r="X145" s="497"/>
      <c r="Y145" s="495">
        <v>0</v>
      </c>
      <c r="Z145" s="496"/>
      <c r="AA145" s="496"/>
      <c r="AB145" s="497"/>
      <c r="AD145" s="3">
        <f>SUM(M145:AB145)</f>
        <v>39</v>
      </c>
    </row>
    <row r="146" spans="2:28" ht="15.75" customHeight="1" thickBot="1">
      <c r="B146" s="642"/>
      <c r="C146" s="643"/>
      <c r="D146" s="644"/>
      <c r="E146" s="654"/>
      <c r="F146" s="655"/>
      <c r="G146" s="656"/>
      <c r="H146" s="608" t="s">
        <v>64</v>
      </c>
      <c r="I146" s="609"/>
      <c r="J146" s="609"/>
      <c r="K146" s="609"/>
      <c r="L146" s="610"/>
      <c r="M146" s="498">
        <v>30</v>
      </c>
      <c r="N146" s="498"/>
      <c r="O146" s="498"/>
      <c r="P146" s="498"/>
      <c r="Q146" s="498">
        <v>30</v>
      </c>
      <c r="R146" s="498"/>
      <c r="S146" s="498"/>
      <c r="T146" s="498"/>
      <c r="U146" s="498">
        <v>30</v>
      </c>
      <c r="V146" s="498"/>
      <c r="W146" s="498"/>
      <c r="X146" s="498"/>
      <c r="Y146" s="498">
        <v>0</v>
      </c>
      <c r="Z146" s="498"/>
      <c r="AA146" s="498"/>
      <c r="AB146" s="498"/>
    </row>
    <row r="147" spans="2:28" ht="15.75" customHeight="1">
      <c r="B147" s="80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2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3"/>
    </row>
    <row r="148" spans="2:28" ht="15.75" customHeight="1">
      <c r="B148" s="84" t="s">
        <v>59</v>
      </c>
      <c r="C148" s="85"/>
      <c r="D148" s="387"/>
      <c r="E148" s="387"/>
      <c r="F148" s="387"/>
      <c r="G148" s="387"/>
      <c r="H148" s="387"/>
      <c r="I148" s="388"/>
      <c r="J148" s="388"/>
      <c r="K148" s="388"/>
      <c r="L148" s="388"/>
      <c r="M148" s="388"/>
      <c r="N148" s="2"/>
      <c r="O148" s="2"/>
      <c r="P148" s="2"/>
      <c r="Q148" s="86"/>
      <c r="R148" s="388" t="s">
        <v>523</v>
      </c>
      <c r="S148" s="226"/>
      <c r="T148" s="226"/>
      <c r="U148" s="226"/>
      <c r="V148" s="226"/>
      <c r="W148" s="226"/>
      <c r="X148" s="226"/>
      <c r="Y148" s="226"/>
      <c r="Z148" s="226"/>
      <c r="AA148" s="226"/>
      <c r="AB148" s="228"/>
    </row>
    <row r="149" spans="2:28" ht="15.75" customHeight="1">
      <c r="B149" s="88"/>
      <c r="C149" s="230" t="s">
        <v>24</v>
      </c>
      <c r="D149" s="383" t="s">
        <v>431</v>
      </c>
      <c r="E149" s="384"/>
      <c r="F149" s="384"/>
      <c r="G149" s="384"/>
      <c r="H149" s="384"/>
      <c r="I149" s="384"/>
      <c r="J149" s="384"/>
      <c r="K149" s="384"/>
      <c r="L149" s="384"/>
      <c r="M149" s="384"/>
      <c r="N149" s="10"/>
      <c r="O149" s="10"/>
      <c r="P149" s="10"/>
      <c r="Q149" s="90"/>
      <c r="R149" s="2" t="s">
        <v>522</v>
      </c>
      <c r="S149" s="232"/>
      <c r="T149" s="232"/>
      <c r="U149" s="226"/>
      <c r="V149" s="226"/>
      <c r="W149" s="226"/>
      <c r="X149" s="226"/>
      <c r="Y149" s="226"/>
      <c r="Z149" s="157"/>
      <c r="AA149" s="157"/>
      <c r="AB149" s="233"/>
    </row>
    <row r="150" spans="2:28" ht="15.75" customHeight="1">
      <c r="B150" s="88"/>
      <c r="C150" s="230" t="s">
        <v>25</v>
      </c>
      <c r="D150" s="385" t="s">
        <v>525</v>
      </c>
      <c r="E150" s="386"/>
      <c r="F150" s="386"/>
      <c r="G150" s="386"/>
      <c r="H150" s="386"/>
      <c r="I150" s="386"/>
      <c r="J150" s="386"/>
      <c r="K150" s="386"/>
      <c r="L150" s="386"/>
      <c r="M150" s="386"/>
      <c r="N150" s="8"/>
      <c r="O150" s="8"/>
      <c r="P150" s="8"/>
      <c r="Q150" s="86"/>
      <c r="R150" s="92" t="s">
        <v>34</v>
      </c>
      <c r="S150" s="93"/>
      <c r="T150" s="93"/>
      <c r="U150" s="94"/>
      <c r="V150" s="95"/>
      <c r="W150" s="2"/>
      <c r="X150" s="2"/>
      <c r="Y150" s="95"/>
      <c r="Z150" s="95"/>
      <c r="AA150" s="95"/>
      <c r="AB150" s="87"/>
    </row>
    <row r="151" spans="2:28" ht="15.75" customHeight="1">
      <c r="B151" s="88"/>
      <c r="C151" s="140"/>
      <c r="D151" s="140"/>
      <c r="H151" s="96"/>
      <c r="I151" s="96"/>
      <c r="J151" s="96"/>
      <c r="K151" s="96"/>
      <c r="L151" s="96"/>
      <c r="M151" s="96"/>
      <c r="N151" s="96"/>
      <c r="O151" s="96"/>
      <c r="P151" s="96"/>
      <c r="Q151" s="86"/>
      <c r="R151" s="94" t="s">
        <v>35</v>
      </c>
      <c r="S151" s="94" t="s">
        <v>36</v>
      </c>
      <c r="T151" s="85"/>
      <c r="U151" s="91"/>
      <c r="V151" s="2"/>
      <c r="W151" s="2"/>
      <c r="X151" s="2"/>
      <c r="Y151" s="2"/>
      <c r="Z151" s="2"/>
      <c r="AA151" s="2"/>
      <c r="AB151" s="97"/>
    </row>
    <row r="152" spans="2:28" ht="15.75" customHeight="1">
      <c r="B152" s="88"/>
      <c r="C152" s="140"/>
      <c r="D152" s="140"/>
      <c r="E152" s="96"/>
      <c r="F152" s="96"/>
      <c r="G152" s="96"/>
      <c r="H152" s="25"/>
      <c r="I152" s="98"/>
      <c r="J152" s="98"/>
      <c r="K152" s="98"/>
      <c r="L152" s="98"/>
      <c r="M152" s="98"/>
      <c r="N152" s="98"/>
      <c r="O152" s="98"/>
      <c r="P152" s="98"/>
      <c r="Q152" s="86"/>
      <c r="R152" s="93" t="s">
        <v>37</v>
      </c>
      <c r="S152" s="93" t="s">
        <v>38</v>
      </c>
      <c r="T152" s="99"/>
      <c r="U152" s="99"/>
      <c r="V152" s="2"/>
      <c r="W152" s="2"/>
      <c r="X152" s="2"/>
      <c r="Y152" s="2"/>
      <c r="Z152" s="2"/>
      <c r="AA152" s="2"/>
      <c r="AB152" s="87"/>
    </row>
    <row r="153" spans="2:28" ht="15.75" customHeight="1">
      <c r="B153" s="88"/>
      <c r="C153" s="245"/>
      <c r="D153" s="246"/>
      <c r="E153" s="25"/>
      <c r="F153" s="25"/>
      <c r="G153" s="25"/>
      <c r="H153" s="25"/>
      <c r="I153" s="25"/>
      <c r="J153" s="25"/>
      <c r="K153" s="25"/>
      <c r="L153" s="100"/>
      <c r="M153" s="25"/>
      <c r="N153" s="25"/>
      <c r="O153" s="25"/>
      <c r="P153" s="25"/>
      <c r="Q153" s="86"/>
      <c r="R153" s="94" t="s">
        <v>21</v>
      </c>
      <c r="S153" s="101" t="s">
        <v>39</v>
      </c>
      <c r="T153" s="85"/>
      <c r="U153" s="85"/>
      <c r="V153" s="2"/>
      <c r="W153" s="2"/>
      <c r="X153" s="2"/>
      <c r="Y153" s="2"/>
      <c r="Z153" s="2"/>
      <c r="AA153" s="2"/>
      <c r="AB153" s="87"/>
    </row>
    <row r="154" spans="2:28" ht="15.75" customHeight="1">
      <c r="B154" s="88"/>
      <c r="C154" s="89"/>
      <c r="D154" s="1"/>
      <c r="E154" s="25"/>
      <c r="F154" s="25"/>
      <c r="G154" s="25"/>
      <c r="H154" s="25"/>
      <c r="I154" s="10"/>
      <c r="J154" s="10"/>
      <c r="K154" s="10"/>
      <c r="L154" s="10"/>
      <c r="M154" s="10"/>
      <c r="N154" s="10"/>
      <c r="O154" s="10"/>
      <c r="P154" s="10"/>
      <c r="Q154" s="86"/>
      <c r="R154" s="94" t="s">
        <v>40</v>
      </c>
      <c r="S154" s="94" t="s">
        <v>41</v>
      </c>
      <c r="T154" s="85"/>
      <c r="U154" s="85"/>
      <c r="V154" s="2"/>
      <c r="W154" s="2"/>
      <c r="X154" s="2"/>
      <c r="Y154" s="2"/>
      <c r="Z154" s="2"/>
      <c r="AA154" s="2"/>
      <c r="AB154" s="87"/>
    </row>
    <row r="155" spans="2:28" ht="15.75" customHeight="1">
      <c r="B155" s="88"/>
      <c r="D155" s="2"/>
      <c r="E155" s="25"/>
      <c r="F155" s="25"/>
      <c r="G155" s="25"/>
      <c r="H155" s="10"/>
      <c r="I155" s="10"/>
      <c r="J155" s="10"/>
      <c r="K155" s="10"/>
      <c r="L155" s="10"/>
      <c r="M155" s="10"/>
      <c r="N155" s="10"/>
      <c r="O155" s="10"/>
      <c r="P155" s="10"/>
      <c r="Q155" s="86"/>
      <c r="R155" s="94" t="s">
        <v>42</v>
      </c>
      <c r="S155" s="94" t="s">
        <v>43</v>
      </c>
      <c r="T155" s="85"/>
      <c r="U155" s="91"/>
      <c r="V155" s="2"/>
      <c r="W155" s="2"/>
      <c r="X155" s="2"/>
      <c r="Y155" s="2"/>
      <c r="Z155" s="2"/>
      <c r="AA155" s="2"/>
      <c r="AB155" s="87"/>
    </row>
    <row r="156" spans="2:28" ht="15.75" customHeight="1">
      <c r="B156" s="8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6"/>
      <c r="R156" s="93" t="s">
        <v>44</v>
      </c>
      <c r="S156" s="93" t="s">
        <v>45</v>
      </c>
      <c r="T156" s="85"/>
      <c r="U156" s="91"/>
      <c r="V156" s="2"/>
      <c r="W156" s="2"/>
      <c r="X156" s="2"/>
      <c r="Y156" s="2"/>
      <c r="Z156" s="2"/>
      <c r="AA156" s="2"/>
      <c r="AB156" s="87"/>
    </row>
    <row r="157" spans="2:28" ht="15.75" customHeight="1">
      <c r="B157" s="88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6"/>
      <c r="R157" s="102"/>
      <c r="S157" s="93" t="s">
        <v>63</v>
      </c>
      <c r="U157" s="91"/>
      <c r="V157" s="2"/>
      <c r="W157" s="2"/>
      <c r="X157" s="2"/>
      <c r="Y157" s="2"/>
      <c r="Z157" s="2"/>
      <c r="AA157" s="2"/>
      <c r="AB157" s="87"/>
    </row>
    <row r="158" spans="2:28" ht="15.75" customHeight="1" thickBot="1">
      <c r="B158" s="103"/>
      <c r="C158" s="104"/>
      <c r="D158" s="104"/>
      <c r="E158" s="104"/>
      <c r="F158" s="105"/>
      <c r="G158" s="105"/>
      <c r="H158" s="105"/>
      <c r="I158" s="105"/>
      <c r="J158" s="105"/>
      <c r="K158" s="105"/>
      <c r="L158" s="104"/>
      <c r="M158" s="104"/>
      <c r="N158" s="104"/>
      <c r="O158" s="104"/>
      <c r="P158" s="104"/>
      <c r="Q158" s="613" t="s">
        <v>55</v>
      </c>
      <c r="R158" s="614"/>
      <c r="S158" s="615"/>
      <c r="T158" s="615"/>
      <c r="U158" s="615"/>
      <c r="V158" s="615"/>
      <c r="W158" s="615"/>
      <c r="X158" s="615"/>
      <c r="Y158" s="615"/>
      <c r="Z158" s="615"/>
      <c r="AA158" s="615"/>
      <c r="AB158" s="616"/>
    </row>
    <row r="159" spans="2:28" ht="15.75" customHeight="1">
      <c r="B159" s="715"/>
      <c r="C159" s="716"/>
      <c r="D159" s="717"/>
      <c r="E159" s="599" t="s">
        <v>527</v>
      </c>
      <c r="F159" s="600"/>
      <c r="G159" s="600"/>
      <c r="H159" s="600"/>
      <c r="I159" s="600"/>
      <c r="J159" s="600"/>
      <c r="K159" s="600"/>
      <c r="L159" s="600"/>
      <c r="M159" s="600"/>
      <c r="N159" s="600"/>
      <c r="O159" s="600"/>
      <c r="P159" s="600"/>
      <c r="Q159" s="601"/>
      <c r="R159" s="712" t="s">
        <v>7</v>
      </c>
      <c r="S159" s="649"/>
      <c r="T159" s="649"/>
      <c r="U159" s="649"/>
      <c r="V159" s="649"/>
      <c r="W159" s="649"/>
      <c r="X159" s="649"/>
      <c r="Y159" s="649"/>
      <c r="Z159" s="649"/>
      <c r="AA159" s="649"/>
      <c r="AB159" s="713"/>
    </row>
    <row r="160" spans="2:28" ht="15.75" customHeight="1">
      <c r="B160" s="714" t="s">
        <v>89</v>
      </c>
      <c r="C160" s="681"/>
      <c r="D160" s="682"/>
      <c r="E160" s="602"/>
      <c r="F160" s="603"/>
      <c r="G160" s="603"/>
      <c r="H160" s="603"/>
      <c r="I160" s="603"/>
      <c r="J160" s="603"/>
      <c r="K160" s="603"/>
      <c r="L160" s="603"/>
      <c r="M160" s="603"/>
      <c r="N160" s="603"/>
      <c r="O160" s="603"/>
      <c r="P160" s="603"/>
      <c r="Q160" s="604"/>
      <c r="R160" s="4"/>
      <c r="S160" s="6"/>
      <c r="T160" s="6"/>
      <c r="U160" s="6"/>
      <c r="V160" s="6"/>
      <c r="W160" s="6"/>
      <c r="X160" s="6"/>
      <c r="Y160" s="6"/>
      <c r="Z160" s="6"/>
      <c r="AA160" s="6"/>
      <c r="AB160" s="7"/>
    </row>
    <row r="161" spans="2:28" ht="15.75" customHeight="1">
      <c r="B161" s="4"/>
      <c r="C161" s="5"/>
      <c r="D161" s="135"/>
      <c r="E161" s="136" t="s">
        <v>160</v>
      </c>
      <c r="F161" s="137"/>
      <c r="G161" s="137"/>
      <c r="H161" s="137"/>
      <c r="I161" s="138" t="s">
        <v>161</v>
      </c>
      <c r="J161" s="134"/>
      <c r="K161" s="134"/>
      <c r="L161" s="134"/>
      <c r="M161" s="134"/>
      <c r="N161" s="134"/>
      <c r="O161" s="134"/>
      <c r="P161" s="134"/>
      <c r="Q161" s="134"/>
      <c r="R161" s="4"/>
      <c r="S161" s="6"/>
      <c r="T161" s="6"/>
      <c r="U161" s="6"/>
      <c r="V161" s="6"/>
      <c r="W161" s="6"/>
      <c r="X161" s="6"/>
      <c r="Y161" s="6"/>
      <c r="Z161" s="6"/>
      <c r="AA161" s="6"/>
      <c r="AB161" s="7"/>
    </row>
    <row r="162" spans="2:28" ht="15.75" customHeight="1">
      <c r="B162" s="677" t="s">
        <v>172</v>
      </c>
      <c r="C162" s="678"/>
      <c r="D162" s="679"/>
      <c r="E162" s="8" t="s">
        <v>67</v>
      </c>
      <c r="F162" s="6"/>
      <c r="G162" s="6"/>
      <c r="H162" s="6"/>
      <c r="I162" s="9" t="s">
        <v>129</v>
      </c>
      <c r="J162" s="9"/>
      <c r="K162" s="10"/>
      <c r="L162" s="6"/>
      <c r="M162" s="9"/>
      <c r="N162" s="9"/>
      <c r="O162" s="9"/>
      <c r="P162" s="9"/>
      <c r="Q162" s="9"/>
      <c r="R162" s="110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2"/>
    </row>
    <row r="163" spans="2:28" ht="15.75" customHeight="1">
      <c r="B163" s="680"/>
      <c r="C163" s="681"/>
      <c r="D163" s="682"/>
      <c r="E163" s="8" t="s">
        <v>66</v>
      </c>
      <c r="F163" s="6"/>
      <c r="G163" s="6"/>
      <c r="H163" s="8"/>
      <c r="I163" s="9" t="s">
        <v>130</v>
      </c>
      <c r="J163" s="9"/>
      <c r="K163" s="10"/>
      <c r="L163" s="9"/>
      <c r="M163" s="9"/>
      <c r="N163" s="12"/>
      <c r="O163" s="6"/>
      <c r="P163" s="9"/>
      <c r="Q163" s="9"/>
      <c r="R163" s="110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2"/>
    </row>
    <row r="164" spans="2:28" ht="15.75" customHeight="1">
      <c r="B164" s="680"/>
      <c r="C164" s="681"/>
      <c r="D164" s="682"/>
      <c r="E164" s="8" t="s">
        <v>8</v>
      </c>
      <c r="F164" s="8"/>
      <c r="G164" s="8"/>
      <c r="H164" s="8"/>
      <c r="I164" s="13" t="s">
        <v>73</v>
      </c>
      <c r="J164" s="13"/>
      <c r="K164" s="10"/>
      <c r="L164" s="9"/>
      <c r="M164" s="9"/>
      <c r="N164" s="9"/>
      <c r="O164" s="6"/>
      <c r="P164" s="9"/>
      <c r="Q164" s="9"/>
      <c r="R164" s="11"/>
      <c r="S164" s="5"/>
      <c r="T164" s="5"/>
      <c r="U164" s="5"/>
      <c r="V164" s="5"/>
      <c r="W164" s="5"/>
      <c r="X164" s="5"/>
      <c r="Y164" s="5"/>
      <c r="Z164" s="5"/>
      <c r="AA164" s="5"/>
      <c r="AB164" s="14"/>
    </row>
    <row r="165" spans="2:28" ht="15.75" customHeight="1">
      <c r="B165" s="680" t="s">
        <v>65</v>
      </c>
      <c r="C165" s="681"/>
      <c r="D165" s="682"/>
      <c r="E165" s="15" t="s">
        <v>10</v>
      </c>
      <c r="F165" s="8"/>
      <c r="G165" s="8"/>
      <c r="H165" s="8"/>
      <c r="I165" s="13"/>
      <c r="J165" s="13"/>
      <c r="K165" s="10"/>
      <c r="L165" s="9"/>
      <c r="M165" s="9"/>
      <c r="N165" s="9"/>
      <c r="O165" s="9"/>
      <c r="P165" s="9"/>
      <c r="Q165" s="9"/>
      <c r="R165" s="704" t="s">
        <v>9</v>
      </c>
      <c r="S165" s="705"/>
      <c r="T165" s="705"/>
      <c r="U165" s="705"/>
      <c r="V165" s="705"/>
      <c r="W165" s="705"/>
      <c r="X165" s="705"/>
      <c r="Y165" s="705"/>
      <c r="Z165" s="705"/>
      <c r="AA165" s="705"/>
      <c r="AB165" s="706"/>
    </row>
    <row r="166" spans="2:28" ht="15.75" customHeight="1">
      <c r="B166" s="704" t="s">
        <v>60</v>
      </c>
      <c r="C166" s="705"/>
      <c r="D166" s="707"/>
      <c r="E166" s="15"/>
      <c r="F166" s="8"/>
      <c r="G166" s="8"/>
      <c r="H166" s="8"/>
      <c r="I166" s="13" t="s">
        <v>76</v>
      </c>
      <c r="J166" s="13"/>
      <c r="K166" s="10"/>
      <c r="L166" s="9"/>
      <c r="M166" s="9"/>
      <c r="N166" s="9"/>
      <c r="O166" s="9"/>
      <c r="P166" s="9"/>
      <c r="Q166" s="9"/>
      <c r="R166" s="704" t="s">
        <v>11</v>
      </c>
      <c r="S166" s="705"/>
      <c r="T166" s="705"/>
      <c r="U166" s="705"/>
      <c r="V166" s="705"/>
      <c r="W166" s="705"/>
      <c r="X166" s="705"/>
      <c r="Y166" s="705"/>
      <c r="Z166" s="705"/>
      <c r="AA166" s="705"/>
      <c r="AB166" s="706"/>
    </row>
    <row r="167" spans="2:28" ht="15.75" customHeight="1">
      <c r="B167" s="680" t="s">
        <v>61</v>
      </c>
      <c r="C167" s="681"/>
      <c r="D167" s="682"/>
      <c r="E167" s="15"/>
      <c r="F167" s="8"/>
      <c r="G167" s="8"/>
      <c r="H167" s="8"/>
      <c r="I167" s="8"/>
      <c r="K167" s="10"/>
      <c r="L167" s="9"/>
      <c r="M167" s="9"/>
      <c r="N167" s="9"/>
      <c r="O167" s="9"/>
      <c r="P167" s="9"/>
      <c r="Q167" s="9"/>
      <c r="R167" s="11"/>
      <c r="S167" s="5"/>
      <c r="T167" s="5"/>
      <c r="U167" s="5"/>
      <c r="V167" s="5"/>
      <c r="W167" s="5"/>
      <c r="X167" s="5"/>
      <c r="Y167" s="5"/>
      <c r="Z167" s="5"/>
      <c r="AA167" s="5"/>
      <c r="AB167" s="14"/>
    </row>
    <row r="168" spans="2:28" ht="15.75" customHeight="1" thickBot="1">
      <c r="B168" s="686"/>
      <c r="C168" s="687"/>
      <c r="D168" s="688"/>
      <c r="E168" s="16"/>
      <c r="F168" s="17"/>
      <c r="G168" s="17"/>
      <c r="H168" s="17"/>
      <c r="I168" s="17"/>
      <c r="J168" s="17"/>
      <c r="K168" s="17"/>
      <c r="L168" s="18"/>
      <c r="M168" s="18"/>
      <c r="N168" s="18"/>
      <c r="O168" s="18"/>
      <c r="P168" s="18"/>
      <c r="Q168" s="18"/>
      <c r="R168" s="19" t="s">
        <v>68</v>
      </c>
      <c r="S168" s="20"/>
      <c r="T168" s="20"/>
      <c r="U168" s="20"/>
      <c r="V168" s="20"/>
      <c r="W168" s="20"/>
      <c r="X168" s="20"/>
      <c r="Y168" s="20"/>
      <c r="Z168" s="20"/>
      <c r="AA168" s="20"/>
      <c r="AB168" s="21"/>
    </row>
    <row r="169" spans="2:28" ht="15.75" customHeight="1" thickBot="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</row>
    <row r="170" spans="2:28" ht="15.75" customHeight="1">
      <c r="B170" s="689" t="s">
        <v>12</v>
      </c>
      <c r="C170" s="692" t="s">
        <v>13</v>
      </c>
      <c r="D170" s="693"/>
      <c r="E170" s="698" t="s">
        <v>14</v>
      </c>
      <c r="F170" s="699"/>
      <c r="G170" s="700"/>
      <c r="H170" s="634" t="s">
        <v>15</v>
      </c>
      <c r="I170" s="606"/>
      <c r="J170" s="606"/>
      <c r="K170" s="606"/>
      <c r="L170" s="606"/>
      <c r="M170" s="634" t="s">
        <v>16</v>
      </c>
      <c r="N170" s="606"/>
      <c r="O170" s="606"/>
      <c r="P170" s="606"/>
      <c r="Q170" s="606"/>
      <c r="R170" s="606"/>
      <c r="S170" s="606"/>
      <c r="T170" s="606"/>
      <c r="U170" s="606"/>
      <c r="V170" s="606"/>
      <c r="W170" s="606"/>
      <c r="X170" s="606"/>
      <c r="Y170" s="606"/>
      <c r="Z170" s="606"/>
      <c r="AA170" s="606"/>
      <c r="AB170" s="607"/>
    </row>
    <row r="171" spans="2:28" ht="15.75" customHeight="1">
      <c r="B171" s="690"/>
      <c r="C171" s="694"/>
      <c r="D171" s="695"/>
      <c r="E171" s="701"/>
      <c r="F171" s="702"/>
      <c r="G171" s="703"/>
      <c r="H171" s="638" t="s">
        <v>17</v>
      </c>
      <c r="I171" s="640" t="s">
        <v>18</v>
      </c>
      <c r="J171" s="640"/>
      <c r="K171" s="640"/>
      <c r="L171" s="657"/>
      <c r="M171" s="619" t="s">
        <v>123</v>
      </c>
      <c r="N171" s="620"/>
      <c r="O171" s="620"/>
      <c r="P171" s="621"/>
      <c r="Q171" s="619" t="s">
        <v>124</v>
      </c>
      <c r="R171" s="620"/>
      <c r="S171" s="620"/>
      <c r="T171" s="621"/>
      <c r="U171" s="619" t="s">
        <v>125</v>
      </c>
      <c r="V171" s="620"/>
      <c r="W171" s="620"/>
      <c r="X171" s="621"/>
      <c r="Y171" s="708" t="s">
        <v>126</v>
      </c>
      <c r="Z171" s="709"/>
      <c r="AA171" s="709"/>
      <c r="AB171" s="710"/>
    </row>
    <row r="172" spans="2:28" ht="15.75" customHeight="1">
      <c r="B172" s="690"/>
      <c r="C172" s="694"/>
      <c r="D172" s="695"/>
      <c r="E172" s="582" t="s">
        <v>217</v>
      </c>
      <c r="F172" s="584" t="s">
        <v>33</v>
      </c>
      <c r="G172" s="611" t="s">
        <v>64</v>
      </c>
      <c r="H172" s="711"/>
      <c r="I172" s="640" t="s">
        <v>19</v>
      </c>
      <c r="J172" s="640" t="s">
        <v>20</v>
      </c>
      <c r="K172" s="640" t="s">
        <v>21</v>
      </c>
      <c r="L172" s="657" t="s">
        <v>57</v>
      </c>
      <c r="M172" s="683" t="s">
        <v>166</v>
      </c>
      <c r="N172" s="684"/>
      <c r="O172" s="684"/>
      <c r="P172" s="684"/>
      <c r="Q172" s="684"/>
      <c r="R172" s="684"/>
      <c r="S172" s="684"/>
      <c r="T172" s="684"/>
      <c r="U172" s="684"/>
      <c r="V172" s="684"/>
      <c r="W172" s="684"/>
      <c r="X172" s="684"/>
      <c r="Y172" s="684"/>
      <c r="Z172" s="684"/>
      <c r="AA172" s="684"/>
      <c r="AB172" s="685"/>
    </row>
    <row r="173" spans="2:28" ht="15.75" customHeight="1">
      <c r="B173" s="690"/>
      <c r="C173" s="694"/>
      <c r="D173" s="695"/>
      <c r="E173" s="582"/>
      <c r="F173" s="585"/>
      <c r="G173" s="645"/>
      <c r="H173" s="711"/>
      <c r="I173" s="640"/>
      <c r="J173" s="640"/>
      <c r="K173" s="640"/>
      <c r="L173" s="657"/>
      <c r="M173" s="628" t="s">
        <v>19</v>
      </c>
      <c r="N173" s="635" t="s">
        <v>20</v>
      </c>
      <c r="O173" s="633" t="s">
        <v>22</v>
      </c>
      <c r="P173" s="611" t="s">
        <v>62</v>
      </c>
      <c r="Q173" s="628" t="s">
        <v>19</v>
      </c>
      <c r="R173" s="635" t="s">
        <v>20</v>
      </c>
      <c r="S173" s="633" t="s">
        <v>22</v>
      </c>
      <c r="T173" s="611" t="s">
        <v>62</v>
      </c>
      <c r="U173" s="628" t="s">
        <v>19</v>
      </c>
      <c r="V173" s="635" t="s">
        <v>20</v>
      </c>
      <c r="W173" s="633" t="s">
        <v>22</v>
      </c>
      <c r="X173" s="611" t="s">
        <v>62</v>
      </c>
      <c r="Y173" s="628" t="s">
        <v>19</v>
      </c>
      <c r="Z173" s="635" t="s">
        <v>20</v>
      </c>
      <c r="AA173" s="633" t="s">
        <v>22</v>
      </c>
      <c r="AB173" s="611" t="s">
        <v>62</v>
      </c>
    </row>
    <row r="174" spans="2:28" ht="15.75" customHeight="1" thickBot="1">
      <c r="B174" s="691"/>
      <c r="C174" s="696"/>
      <c r="D174" s="697"/>
      <c r="E174" s="583"/>
      <c r="F174" s="586"/>
      <c r="G174" s="612"/>
      <c r="H174" s="639"/>
      <c r="I174" s="641"/>
      <c r="J174" s="641"/>
      <c r="K174" s="641"/>
      <c r="L174" s="658"/>
      <c r="M174" s="629"/>
      <c r="N174" s="636"/>
      <c r="O174" s="532"/>
      <c r="P174" s="612"/>
      <c r="Q174" s="629"/>
      <c r="R174" s="636"/>
      <c r="S174" s="532"/>
      <c r="T174" s="612"/>
      <c r="U174" s="629"/>
      <c r="V174" s="636"/>
      <c r="W174" s="532"/>
      <c r="X174" s="612"/>
      <c r="Y174" s="629"/>
      <c r="Z174" s="636"/>
      <c r="AA174" s="532"/>
      <c r="AB174" s="612"/>
    </row>
    <row r="175" spans="2:28" ht="15.75" customHeight="1" thickBot="1">
      <c r="B175" s="22" t="s">
        <v>127</v>
      </c>
      <c r="C175" s="667" t="s">
        <v>58</v>
      </c>
      <c r="D175" s="667"/>
      <c r="E175" s="668"/>
      <c r="F175" s="668"/>
      <c r="G175" s="23"/>
      <c r="H175" s="24"/>
      <c r="I175" s="668"/>
      <c r="J175" s="668"/>
      <c r="K175" s="668"/>
      <c r="L175" s="668"/>
      <c r="M175" s="661"/>
      <c r="N175" s="661"/>
      <c r="O175" s="661"/>
      <c r="P175" s="661"/>
      <c r="Q175" s="661"/>
      <c r="R175" s="661"/>
      <c r="S175" s="661"/>
      <c r="T175" s="661"/>
      <c r="U175" s="661"/>
      <c r="V175" s="661"/>
      <c r="W175" s="661"/>
      <c r="X175" s="661"/>
      <c r="Y175" s="661"/>
      <c r="Z175" s="661"/>
      <c r="AA175" s="661"/>
      <c r="AB175" s="662"/>
    </row>
    <row r="176" spans="2:28" ht="15.75" customHeight="1">
      <c r="B176" s="26" t="s">
        <v>24</v>
      </c>
      <c r="C176" s="27" t="s">
        <v>115</v>
      </c>
      <c r="D176" s="28"/>
      <c r="E176" s="29">
        <v>1</v>
      </c>
      <c r="F176" s="30">
        <v>1</v>
      </c>
      <c r="G176" s="31">
        <v>4</v>
      </c>
      <c r="H176" s="379">
        <f aca="true" t="shared" si="13" ref="H176:H187">SUM(I176:L176)</f>
        <v>45</v>
      </c>
      <c r="I176" s="341">
        <f aca="true" t="shared" si="14" ref="I176:I185">SUM(M176,Q176,U176,Y176)</f>
        <v>15</v>
      </c>
      <c r="J176" s="341"/>
      <c r="K176" s="341"/>
      <c r="L176" s="341">
        <f>SUM(P176,T176,X176,AB176)</f>
        <v>30</v>
      </c>
      <c r="M176" s="49"/>
      <c r="N176" s="33"/>
      <c r="O176" s="33"/>
      <c r="P176" s="34"/>
      <c r="Q176" s="274">
        <v>15</v>
      </c>
      <c r="R176" s="37"/>
      <c r="S176" s="37"/>
      <c r="T176" s="38">
        <v>30</v>
      </c>
      <c r="U176" s="36"/>
      <c r="V176" s="37"/>
      <c r="W176" s="37"/>
      <c r="X176" s="38"/>
      <c r="Y176" s="39"/>
      <c r="Z176" s="33"/>
      <c r="AA176" s="33"/>
      <c r="AB176" s="38"/>
    </row>
    <row r="177" spans="2:31" ht="15.75" customHeight="1">
      <c r="B177" s="40" t="s">
        <v>25</v>
      </c>
      <c r="C177" s="27" t="s">
        <v>100</v>
      </c>
      <c r="D177" s="108"/>
      <c r="E177" s="29"/>
      <c r="F177" s="30">
        <v>2</v>
      </c>
      <c r="G177" s="43">
        <v>1</v>
      </c>
      <c r="H177" s="379">
        <f t="shared" si="13"/>
        <v>30</v>
      </c>
      <c r="I177" s="341">
        <f t="shared" si="14"/>
        <v>15</v>
      </c>
      <c r="J177" s="341"/>
      <c r="K177" s="341">
        <f>SUM(O177,S177,W177,AA177)</f>
        <v>15</v>
      </c>
      <c r="L177" s="341"/>
      <c r="M177" s="106"/>
      <c r="N177" s="33"/>
      <c r="O177" s="33"/>
      <c r="P177" s="35"/>
      <c r="Q177" s="106"/>
      <c r="R177" s="33"/>
      <c r="S177" s="33"/>
      <c r="T177" s="34"/>
      <c r="U177" s="106">
        <v>15</v>
      </c>
      <c r="V177" s="33"/>
      <c r="W177" s="33">
        <v>15</v>
      </c>
      <c r="X177" s="34"/>
      <c r="Y177" s="39"/>
      <c r="Z177" s="33"/>
      <c r="AA177" s="33"/>
      <c r="AB177" s="34"/>
      <c r="AE177" s="113"/>
    </row>
    <row r="178" spans="2:28" ht="15.75" customHeight="1">
      <c r="B178" s="26" t="s">
        <v>26</v>
      </c>
      <c r="C178" s="27" t="s">
        <v>116</v>
      </c>
      <c r="D178" s="108"/>
      <c r="E178" s="29">
        <v>1</v>
      </c>
      <c r="F178" s="30">
        <v>1</v>
      </c>
      <c r="G178" s="43">
        <v>2</v>
      </c>
      <c r="H178" s="379">
        <f t="shared" si="13"/>
        <v>60</v>
      </c>
      <c r="I178" s="341">
        <f t="shared" si="14"/>
        <v>30</v>
      </c>
      <c r="J178" s="341"/>
      <c r="K178" s="341"/>
      <c r="L178" s="341">
        <f>SUM(P178,T178,X178,AB178)</f>
        <v>30</v>
      </c>
      <c r="M178" s="106"/>
      <c r="N178" s="33"/>
      <c r="O178" s="33"/>
      <c r="P178" s="35"/>
      <c r="Q178" s="106"/>
      <c r="R178" s="33"/>
      <c r="S178" s="33"/>
      <c r="T178" s="34"/>
      <c r="U178" s="115">
        <v>30</v>
      </c>
      <c r="V178" s="33"/>
      <c r="W178" s="33"/>
      <c r="X178" s="34">
        <v>30</v>
      </c>
      <c r="Y178" s="39"/>
      <c r="Z178" s="33"/>
      <c r="AA178" s="33"/>
      <c r="AB178" s="34"/>
    </row>
    <row r="179" spans="2:28" ht="15.75" customHeight="1">
      <c r="B179" s="40" t="s">
        <v>27</v>
      </c>
      <c r="C179" s="27" t="s">
        <v>101</v>
      </c>
      <c r="D179" s="108"/>
      <c r="E179" s="29"/>
      <c r="F179" s="30">
        <v>2</v>
      </c>
      <c r="G179" s="43">
        <v>1</v>
      </c>
      <c r="H179" s="379">
        <f t="shared" si="13"/>
        <v>45</v>
      </c>
      <c r="I179" s="341">
        <f t="shared" si="14"/>
        <v>30</v>
      </c>
      <c r="J179" s="341"/>
      <c r="K179" s="341"/>
      <c r="L179" s="341">
        <f>SUM(P179,T179,X179,AB179)</f>
        <v>15</v>
      </c>
      <c r="M179" s="106"/>
      <c r="N179" s="33"/>
      <c r="O179" s="33"/>
      <c r="P179" s="35"/>
      <c r="Q179" s="106"/>
      <c r="R179" s="33"/>
      <c r="S179" s="33"/>
      <c r="T179" s="34"/>
      <c r="U179" s="106">
        <v>30</v>
      </c>
      <c r="V179" s="33"/>
      <c r="W179" s="33"/>
      <c r="X179" s="34">
        <v>15</v>
      </c>
      <c r="Y179" s="39"/>
      <c r="Z179" s="33"/>
      <c r="AA179" s="33"/>
      <c r="AB179" s="34"/>
    </row>
    <row r="180" spans="2:28" ht="15.75" customHeight="1">
      <c r="B180" s="26" t="s">
        <v>28</v>
      </c>
      <c r="C180" s="27" t="s">
        <v>117</v>
      </c>
      <c r="D180" s="108"/>
      <c r="E180" s="29">
        <v>1</v>
      </c>
      <c r="F180" s="30">
        <v>1</v>
      </c>
      <c r="G180" s="43">
        <v>5</v>
      </c>
      <c r="H180" s="379">
        <f t="shared" si="13"/>
        <v>45</v>
      </c>
      <c r="I180" s="341">
        <f t="shared" si="14"/>
        <v>15</v>
      </c>
      <c r="J180" s="341"/>
      <c r="K180" s="341">
        <f>SUM(O180,S180,W180,AA180)</f>
        <v>30</v>
      </c>
      <c r="L180" s="341"/>
      <c r="M180" s="49"/>
      <c r="N180" s="33"/>
      <c r="O180" s="33"/>
      <c r="P180" s="34"/>
      <c r="Q180" s="274">
        <v>15</v>
      </c>
      <c r="R180" s="33"/>
      <c r="S180" s="33">
        <v>30</v>
      </c>
      <c r="T180" s="34"/>
      <c r="U180" s="106"/>
      <c r="V180" s="33"/>
      <c r="W180" s="33"/>
      <c r="X180" s="34"/>
      <c r="Y180" s="39"/>
      <c r="Z180" s="33"/>
      <c r="AA180" s="33"/>
      <c r="AB180" s="34"/>
    </row>
    <row r="181" spans="2:28" ht="15.75" customHeight="1">
      <c r="B181" s="40" t="s">
        <v>48</v>
      </c>
      <c r="C181" s="27" t="s">
        <v>102</v>
      </c>
      <c r="D181" s="108"/>
      <c r="E181" s="29"/>
      <c r="F181" s="30">
        <v>2</v>
      </c>
      <c r="G181" s="43">
        <v>3</v>
      </c>
      <c r="H181" s="379">
        <f t="shared" si="13"/>
        <v>45</v>
      </c>
      <c r="I181" s="341">
        <f t="shared" si="14"/>
        <v>15</v>
      </c>
      <c r="J181" s="341"/>
      <c r="K181" s="341"/>
      <c r="L181" s="341">
        <f>SUM(P181,T181,X181,AB181)</f>
        <v>30</v>
      </c>
      <c r="M181" s="106"/>
      <c r="N181" s="33"/>
      <c r="O181" s="33"/>
      <c r="P181" s="35"/>
      <c r="Q181" s="106">
        <v>15</v>
      </c>
      <c r="R181" s="33"/>
      <c r="S181" s="33"/>
      <c r="T181" s="34">
        <v>30</v>
      </c>
      <c r="U181" s="106"/>
      <c r="V181" s="33"/>
      <c r="W181" s="33"/>
      <c r="X181" s="34"/>
      <c r="Y181" s="39"/>
      <c r="Z181" s="33"/>
      <c r="AA181" s="33"/>
      <c r="AB181" s="34"/>
    </row>
    <row r="182" spans="2:28" ht="15.75" customHeight="1">
      <c r="B182" s="26" t="s">
        <v>85</v>
      </c>
      <c r="C182" s="27" t="s">
        <v>103</v>
      </c>
      <c r="D182" s="108"/>
      <c r="E182" s="29"/>
      <c r="F182" s="30">
        <v>1</v>
      </c>
      <c r="G182" s="43">
        <v>2</v>
      </c>
      <c r="H182" s="379">
        <f t="shared" si="13"/>
        <v>15</v>
      </c>
      <c r="I182" s="341">
        <f t="shared" si="14"/>
        <v>15</v>
      </c>
      <c r="J182" s="341"/>
      <c r="K182" s="341"/>
      <c r="L182" s="341"/>
      <c r="M182" s="106"/>
      <c r="N182" s="33"/>
      <c r="O182" s="33"/>
      <c r="P182" s="35"/>
      <c r="Q182" s="106">
        <v>15</v>
      </c>
      <c r="R182" s="33"/>
      <c r="S182" s="33"/>
      <c r="T182" s="34"/>
      <c r="U182" s="106"/>
      <c r="V182" s="33"/>
      <c r="W182" s="33"/>
      <c r="X182" s="34"/>
      <c r="Y182" s="39"/>
      <c r="Z182" s="33"/>
      <c r="AA182" s="33"/>
      <c r="AB182" s="34"/>
    </row>
    <row r="183" spans="2:28" ht="15.75" customHeight="1">
      <c r="B183" s="26" t="s">
        <v>49</v>
      </c>
      <c r="C183" s="27" t="s">
        <v>104</v>
      </c>
      <c r="D183" s="108"/>
      <c r="E183" s="29"/>
      <c r="F183" s="30">
        <v>2</v>
      </c>
      <c r="G183" s="43">
        <v>2</v>
      </c>
      <c r="H183" s="379">
        <f t="shared" si="13"/>
        <v>30</v>
      </c>
      <c r="I183" s="341">
        <f t="shared" si="14"/>
        <v>15</v>
      </c>
      <c r="J183" s="341"/>
      <c r="K183" s="341"/>
      <c r="L183" s="341">
        <f>SUM(P183,T183,X183,AB183)</f>
        <v>15</v>
      </c>
      <c r="M183" s="106"/>
      <c r="N183" s="33"/>
      <c r="O183" s="33"/>
      <c r="P183" s="35"/>
      <c r="Q183" s="106">
        <v>15</v>
      </c>
      <c r="R183" s="33"/>
      <c r="S183" s="33"/>
      <c r="T183" s="34">
        <v>15</v>
      </c>
      <c r="U183" s="106"/>
      <c r="V183" s="33"/>
      <c r="W183" s="33"/>
      <c r="X183" s="34"/>
      <c r="Y183" s="39"/>
      <c r="Z183" s="33"/>
      <c r="AA183" s="33"/>
      <c r="AB183" s="34"/>
    </row>
    <row r="184" spans="2:28" ht="15.75" customHeight="1">
      <c r="B184" s="183" t="s">
        <v>50</v>
      </c>
      <c r="C184" s="173" t="s">
        <v>105</v>
      </c>
      <c r="D184" s="260"/>
      <c r="E184" s="175">
        <v>1</v>
      </c>
      <c r="F184" s="176">
        <v>1</v>
      </c>
      <c r="G184" s="186">
        <v>1</v>
      </c>
      <c r="H184" s="379">
        <f t="shared" si="13"/>
        <v>45</v>
      </c>
      <c r="I184" s="341">
        <f t="shared" si="14"/>
        <v>30</v>
      </c>
      <c r="J184" s="341"/>
      <c r="K184" s="341"/>
      <c r="L184" s="341">
        <f>SUM(P184,T184,X184,AB184)</f>
        <v>15</v>
      </c>
      <c r="M184" s="258"/>
      <c r="N184" s="177"/>
      <c r="O184" s="177"/>
      <c r="P184" s="179"/>
      <c r="Q184" s="258"/>
      <c r="R184" s="177"/>
      <c r="S184" s="177"/>
      <c r="T184" s="178"/>
      <c r="U184" s="276">
        <v>30</v>
      </c>
      <c r="V184" s="177"/>
      <c r="W184" s="177"/>
      <c r="X184" s="178">
        <v>15</v>
      </c>
      <c r="Y184" s="283"/>
      <c r="Z184" s="281"/>
      <c r="AA184" s="281"/>
      <c r="AB184" s="282"/>
    </row>
    <row r="185" spans="2:28" ht="15.75" customHeight="1">
      <c r="B185" s="172" t="s">
        <v>51</v>
      </c>
      <c r="C185" s="173" t="s">
        <v>118</v>
      </c>
      <c r="D185" s="260"/>
      <c r="E185" s="175"/>
      <c r="F185" s="176">
        <v>2</v>
      </c>
      <c r="G185" s="186">
        <v>3</v>
      </c>
      <c r="H185" s="379">
        <f t="shared" si="13"/>
        <v>45</v>
      </c>
      <c r="I185" s="341">
        <f t="shared" si="14"/>
        <v>15</v>
      </c>
      <c r="J185" s="341"/>
      <c r="K185" s="341"/>
      <c r="L185" s="341">
        <f>SUM(P185,T185,X185,AB185)</f>
        <v>30</v>
      </c>
      <c r="M185" s="258"/>
      <c r="N185" s="177"/>
      <c r="O185" s="177"/>
      <c r="P185" s="179"/>
      <c r="Q185" s="258">
        <v>15</v>
      </c>
      <c r="R185" s="177"/>
      <c r="S185" s="177"/>
      <c r="T185" s="178">
        <v>30</v>
      </c>
      <c r="U185" s="258"/>
      <c r="V185" s="177"/>
      <c r="W185" s="177"/>
      <c r="X185" s="178"/>
      <c r="Y185" s="39"/>
      <c r="Z185" s="33"/>
      <c r="AA185" s="33"/>
      <c r="AB185" s="34"/>
    </row>
    <row r="186" spans="2:28" ht="15.75" customHeight="1">
      <c r="B186" s="183" t="s">
        <v>69</v>
      </c>
      <c r="C186" s="173" t="s">
        <v>88</v>
      </c>
      <c r="D186" s="260"/>
      <c r="E186" s="175"/>
      <c r="F186" s="176">
        <v>1</v>
      </c>
      <c r="G186" s="186">
        <v>5</v>
      </c>
      <c r="H186" s="379">
        <f t="shared" si="13"/>
        <v>30</v>
      </c>
      <c r="I186" s="341"/>
      <c r="J186" s="341"/>
      <c r="K186" s="341"/>
      <c r="L186" s="341">
        <f>SUM(P186,T186,X186,AB186)</f>
        <v>30</v>
      </c>
      <c r="M186" s="258"/>
      <c r="N186" s="177"/>
      <c r="O186" s="177"/>
      <c r="P186" s="179"/>
      <c r="Q186" s="258"/>
      <c r="R186" s="177"/>
      <c r="S186" s="177"/>
      <c r="T186" s="178">
        <v>30</v>
      </c>
      <c r="U186" s="258"/>
      <c r="V186" s="177"/>
      <c r="W186" s="177"/>
      <c r="X186" s="178"/>
      <c r="Y186" s="39"/>
      <c r="Z186" s="33"/>
      <c r="AA186" s="33"/>
      <c r="AB186" s="34"/>
    </row>
    <row r="187" spans="2:28" ht="15.75" customHeight="1">
      <c r="B187" s="172" t="s">
        <v>70</v>
      </c>
      <c r="C187" s="184" t="s">
        <v>72</v>
      </c>
      <c r="D187" s="185"/>
      <c r="E187" s="175"/>
      <c r="F187" s="176">
        <v>1</v>
      </c>
      <c r="G187" s="186">
        <v>2</v>
      </c>
      <c r="H187" s="379">
        <f t="shared" si="13"/>
        <v>30</v>
      </c>
      <c r="I187" s="341"/>
      <c r="J187" s="341"/>
      <c r="K187" s="341"/>
      <c r="L187" s="341">
        <f>SUM(P187,T187,X187,AB187)</f>
        <v>30</v>
      </c>
      <c r="M187" s="258"/>
      <c r="N187" s="177"/>
      <c r="O187" s="177"/>
      <c r="P187" s="179"/>
      <c r="Q187" s="258"/>
      <c r="R187" s="177"/>
      <c r="S187" s="177"/>
      <c r="T187" s="178"/>
      <c r="U187" s="258"/>
      <c r="V187" s="177"/>
      <c r="W187" s="177"/>
      <c r="X187" s="178">
        <v>30</v>
      </c>
      <c r="Y187" s="283"/>
      <c r="Z187" s="281"/>
      <c r="AA187" s="281"/>
      <c r="AB187" s="282"/>
    </row>
    <row r="188" spans="2:28" ht="15.75" customHeight="1">
      <c r="B188" s="26" t="s">
        <v>71</v>
      </c>
      <c r="C188" s="139" t="s">
        <v>131</v>
      </c>
      <c r="D188" s="50"/>
      <c r="E188" s="51"/>
      <c r="F188" s="52"/>
      <c r="G188" s="53">
        <v>20</v>
      </c>
      <c r="H188" s="32"/>
      <c r="I188" s="45"/>
      <c r="J188" s="45"/>
      <c r="K188" s="45"/>
      <c r="L188" s="46"/>
      <c r="M188" s="47"/>
      <c r="N188" s="45"/>
      <c r="O188" s="45"/>
      <c r="P188" s="46"/>
      <c r="Q188" s="47"/>
      <c r="R188" s="45"/>
      <c r="S188" s="45"/>
      <c r="T188" s="48"/>
      <c r="U188" s="47"/>
      <c r="V188" s="45"/>
      <c r="W188" s="45"/>
      <c r="X188" s="48"/>
      <c r="Y188" s="49"/>
      <c r="Z188" s="45"/>
      <c r="AA188" s="45"/>
      <c r="AB188" s="48"/>
    </row>
    <row r="189" spans="2:28" ht="15.75" customHeight="1">
      <c r="B189" s="26"/>
      <c r="C189" s="139"/>
      <c r="D189" s="116"/>
      <c r="E189" s="117"/>
      <c r="F189" s="118"/>
      <c r="G189" s="119"/>
      <c r="H189" s="120"/>
      <c r="I189" s="121"/>
      <c r="J189" s="121"/>
      <c r="K189" s="121"/>
      <c r="L189" s="122"/>
      <c r="M189" s="123"/>
      <c r="N189" s="121"/>
      <c r="O189" s="121"/>
      <c r="P189" s="122"/>
      <c r="Q189" s="123"/>
      <c r="R189" s="121"/>
      <c r="S189" s="121"/>
      <c r="T189" s="124"/>
      <c r="U189" s="123"/>
      <c r="V189" s="121"/>
      <c r="W189" s="121"/>
      <c r="X189" s="124"/>
      <c r="Y189" s="125"/>
      <c r="Z189" s="121"/>
      <c r="AA189" s="121"/>
      <c r="AB189" s="124"/>
    </row>
    <row r="190" spans="2:28" ht="15.75" customHeight="1" thickBot="1">
      <c r="B190" s="26"/>
      <c r="C190" s="54"/>
      <c r="D190" s="55"/>
      <c r="E190" s="56"/>
      <c r="F190" s="57"/>
      <c r="G190" s="58"/>
      <c r="H190" s="59"/>
      <c r="I190" s="60"/>
      <c r="J190" s="60"/>
      <c r="K190" s="60"/>
      <c r="L190" s="61"/>
      <c r="M190" s="62"/>
      <c r="N190" s="60"/>
      <c r="O190" s="60"/>
      <c r="P190" s="61"/>
      <c r="Q190" s="62"/>
      <c r="R190" s="60"/>
      <c r="S190" s="60"/>
      <c r="T190" s="63"/>
      <c r="U190" s="62"/>
      <c r="V190" s="60"/>
      <c r="W190" s="60"/>
      <c r="X190" s="63"/>
      <c r="Y190" s="64"/>
      <c r="Z190" s="60"/>
      <c r="AA190" s="60"/>
      <c r="AB190" s="63"/>
    </row>
    <row r="191" spans="2:28" ht="15.75" customHeight="1" thickTop="1">
      <c r="B191" s="65"/>
      <c r="C191" s="671" t="s">
        <v>29</v>
      </c>
      <c r="D191" s="672"/>
      <c r="E191" s="675">
        <f aca="true" t="shared" si="15" ref="E191:AB191">SUM(E176:E190)</f>
        <v>4</v>
      </c>
      <c r="F191" s="664">
        <f t="shared" si="15"/>
        <v>17</v>
      </c>
      <c r="G191" s="659">
        <f>SUM(G176:G190)</f>
        <v>51</v>
      </c>
      <c r="H191" s="669">
        <f t="shared" si="15"/>
        <v>465</v>
      </c>
      <c r="I191" s="664">
        <f>SUM(I176:I190)</f>
        <v>195</v>
      </c>
      <c r="J191" s="664">
        <f t="shared" si="15"/>
        <v>0</v>
      </c>
      <c r="K191" s="664">
        <f t="shared" si="15"/>
        <v>45</v>
      </c>
      <c r="L191" s="659">
        <f t="shared" si="15"/>
        <v>225</v>
      </c>
      <c r="M191" s="66">
        <f t="shared" si="15"/>
        <v>0</v>
      </c>
      <c r="N191" s="67">
        <f t="shared" si="15"/>
        <v>0</v>
      </c>
      <c r="O191" s="67">
        <f t="shared" si="15"/>
        <v>0</v>
      </c>
      <c r="P191" s="68">
        <f t="shared" si="15"/>
        <v>0</v>
      </c>
      <c r="Q191" s="66">
        <f t="shared" si="15"/>
        <v>90</v>
      </c>
      <c r="R191" s="67">
        <f t="shared" si="15"/>
        <v>0</v>
      </c>
      <c r="S191" s="67">
        <f t="shared" si="15"/>
        <v>30</v>
      </c>
      <c r="T191" s="69">
        <f t="shared" si="15"/>
        <v>135</v>
      </c>
      <c r="U191" s="66">
        <f t="shared" si="15"/>
        <v>105</v>
      </c>
      <c r="V191" s="67">
        <f t="shared" si="15"/>
        <v>0</v>
      </c>
      <c r="W191" s="67">
        <f t="shared" si="15"/>
        <v>15</v>
      </c>
      <c r="X191" s="69">
        <f t="shared" si="15"/>
        <v>90</v>
      </c>
      <c r="Y191" s="70">
        <f t="shared" si="15"/>
        <v>0</v>
      </c>
      <c r="Z191" s="67">
        <f t="shared" si="15"/>
        <v>0</v>
      </c>
      <c r="AA191" s="67">
        <f t="shared" si="15"/>
        <v>0</v>
      </c>
      <c r="AB191" s="69">
        <f t="shared" si="15"/>
        <v>0</v>
      </c>
    </row>
    <row r="192" spans="2:30" ht="15.75" customHeight="1" thickBot="1">
      <c r="B192" s="71"/>
      <c r="C192" s="673"/>
      <c r="D192" s="674"/>
      <c r="E192" s="676"/>
      <c r="F192" s="665"/>
      <c r="G192" s="660"/>
      <c r="H192" s="670"/>
      <c r="I192" s="665"/>
      <c r="J192" s="665"/>
      <c r="K192" s="665"/>
      <c r="L192" s="660"/>
      <c r="M192" s="72"/>
      <c r="N192" s="73">
        <f>SUM(M191:P191)</f>
        <v>0</v>
      </c>
      <c r="O192" s="73"/>
      <c r="P192" s="73"/>
      <c r="Q192" s="72"/>
      <c r="R192" s="73">
        <v>17</v>
      </c>
      <c r="S192" s="73"/>
      <c r="T192" s="74"/>
      <c r="U192" s="73"/>
      <c r="V192" s="73">
        <f>SUM(U191:X191)</f>
        <v>210</v>
      </c>
      <c r="W192" s="73"/>
      <c r="X192" s="74"/>
      <c r="Y192" s="72"/>
      <c r="Z192" s="73">
        <f>SUM(Y191:AB191)</f>
        <v>0</v>
      </c>
      <c r="AA192" s="73"/>
      <c r="AB192" s="74"/>
      <c r="AD192" s="3">
        <f>SUM(M192:AB192)*15</f>
        <v>3405</v>
      </c>
    </row>
    <row r="193" spans="2:28" ht="15.75" customHeight="1">
      <c r="B193" s="642" t="s">
        <v>90</v>
      </c>
      <c r="C193" s="643"/>
      <c r="D193" s="644"/>
      <c r="E193" s="528" t="s">
        <v>430</v>
      </c>
      <c r="F193" s="531" t="s">
        <v>33</v>
      </c>
      <c r="G193" s="611" t="s">
        <v>64</v>
      </c>
      <c r="H193" s="663" t="s">
        <v>17</v>
      </c>
      <c r="I193" s="640" t="s">
        <v>19</v>
      </c>
      <c r="J193" s="640" t="s">
        <v>20</v>
      </c>
      <c r="K193" s="640" t="s">
        <v>21</v>
      </c>
      <c r="L193" s="657" t="s">
        <v>57</v>
      </c>
      <c r="M193" s="619" t="s">
        <v>123</v>
      </c>
      <c r="N193" s="620"/>
      <c r="O193" s="620"/>
      <c r="P193" s="621"/>
      <c r="Q193" s="619" t="s">
        <v>124</v>
      </c>
      <c r="R193" s="620"/>
      <c r="S193" s="620"/>
      <c r="T193" s="621"/>
      <c r="U193" s="619" t="s">
        <v>125</v>
      </c>
      <c r="V193" s="620"/>
      <c r="W193" s="620"/>
      <c r="X193" s="621"/>
      <c r="Y193" s="634" t="s">
        <v>126</v>
      </c>
      <c r="Z193" s="606"/>
      <c r="AA193" s="606"/>
      <c r="AB193" s="607"/>
    </row>
    <row r="194" spans="2:28" ht="15.75" customHeight="1">
      <c r="B194" s="642"/>
      <c r="C194" s="643"/>
      <c r="D194" s="644"/>
      <c r="E194" s="529"/>
      <c r="F194" s="531"/>
      <c r="G194" s="645"/>
      <c r="H194" s="663"/>
      <c r="I194" s="640"/>
      <c r="J194" s="640"/>
      <c r="K194" s="640"/>
      <c r="L194" s="657"/>
      <c r="M194" s="628" t="s">
        <v>19</v>
      </c>
      <c r="N194" s="635" t="s">
        <v>20</v>
      </c>
      <c r="O194" s="633" t="s">
        <v>22</v>
      </c>
      <c r="P194" s="611" t="s">
        <v>62</v>
      </c>
      <c r="Q194" s="628" t="s">
        <v>19</v>
      </c>
      <c r="R194" s="635" t="s">
        <v>20</v>
      </c>
      <c r="S194" s="633" t="s">
        <v>22</v>
      </c>
      <c r="T194" s="611" t="s">
        <v>62</v>
      </c>
      <c r="U194" s="628" t="s">
        <v>19</v>
      </c>
      <c r="V194" s="635" t="s">
        <v>20</v>
      </c>
      <c r="W194" s="633" t="s">
        <v>22</v>
      </c>
      <c r="X194" s="611" t="s">
        <v>62</v>
      </c>
      <c r="Y194" s="628" t="s">
        <v>19</v>
      </c>
      <c r="Z194" s="635" t="s">
        <v>20</v>
      </c>
      <c r="AA194" s="633" t="s">
        <v>22</v>
      </c>
      <c r="AB194" s="611" t="s">
        <v>62</v>
      </c>
    </row>
    <row r="195" spans="2:28" ht="15.75" customHeight="1" thickBot="1">
      <c r="B195" s="642"/>
      <c r="C195" s="643"/>
      <c r="D195" s="644"/>
      <c r="E195" s="530"/>
      <c r="F195" s="532"/>
      <c r="G195" s="612"/>
      <c r="H195" s="629"/>
      <c r="I195" s="641"/>
      <c r="J195" s="641"/>
      <c r="K195" s="641"/>
      <c r="L195" s="658"/>
      <c r="M195" s="629"/>
      <c r="N195" s="636"/>
      <c r="O195" s="532"/>
      <c r="P195" s="612"/>
      <c r="Q195" s="629"/>
      <c r="R195" s="636"/>
      <c r="S195" s="532"/>
      <c r="T195" s="612"/>
      <c r="U195" s="629"/>
      <c r="V195" s="636"/>
      <c r="W195" s="532"/>
      <c r="X195" s="612"/>
      <c r="Y195" s="629"/>
      <c r="Z195" s="636"/>
      <c r="AA195" s="532"/>
      <c r="AB195" s="612"/>
    </row>
    <row r="196" spans="2:28" ht="15.75" customHeight="1">
      <c r="B196" s="642"/>
      <c r="C196" s="643"/>
      <c r="D196" s="644"/>
      <c r="E196" s="646">
        <f aca="true" t="shared" si="16" ref="E196:L196">SUM(E27,E81,E191)</f>
        <v>12</v>
      </c>
      <c r="F196" s="630">
        <f t="shared" si="16"/>
        <v>36</v>
      </c>
      <c r="G196" s="630">
        <f t="shared" si="16"/>
        <v>90</v>
      </c>
      <c r="H196" s="622">
        <f t="shared" si="16"/>
        <v>930</v>
      </c>
      <c r="I196" s="630">
        <f t="shared" si="16"/>
        <v>440</v>
      </c>
      <c r="J196" s="630">
        <f t="shared" si="16"/>
        <v>130</v>
      </c>
      <c r="K196" s="630">
        <f t="shared" si="16"/>
        <v>90</v>
      </c>
      <c r="L196" s="624">
        <f t="shared" si="16"/>
        <v>270</v>
      </c>
      <c r="M196" s="75">
        <f aca="true" t="shared" si="17" ref="M196:AB196">M191+M86</f>
        <v>175</v>
      </c>
      <c r="N196" s="76">
        <f t="shared" si="17"/>
        <v>95</v>
      </c>
      <c r="O196" s="76">
        <f t="shared" si="17"/>
        <v>30</v>
      </c>
      <c r="P196" s="77">
        <f t="shared" si="17"/>
        <v>15</v>
      </c>
      <c r="Q196" s="75">
        <f t="shared" si="17"/>
        <v>120</v>
      </c>
      <c r="R196" s="76">
        <f>R191+R86</f>
        <v>35</v>
      </c>
      <c r="S196" s="76">
        <f t="shared" si="17"/>
        <v>30</v>
      </c>
      <c r="T196" s="78">
        <f t="shared" si="17"/>
        <v>150</v>
      </c>
      <c r="U196" s="79">
        <f t="shared" si="17"/>
        <v>145</v>
      </c>
      <c r="V196" s="76">
        <f t="shared" si="17"/>
        <v>0</v>
      </c>
      <c r="W196" s="76">
        <f t="shared" si="17"/>
        <v>30</v>
      </c>
      <c r="X196" s="77">
        <f t="shared" si="17"/>
        <v>105</v>
      </c>
      <c r="Y196" s="75">
        <f t="shared" si="17"/>
        <v>0</v>
      </c>
      <c r="Z196" s="76">
        <f t="shared" si="17"/>
        <v>0</v>
      </c>
      <c r="AA196" s="76">
        <f t="shared" si="17"/>
        <v>0</v>
      </c>
      <c r="AB196" s="78">
        <f t="shared" si="17"/>
        <v>0</v>
      </c>
    </row>
    <row r="197" spans="2:30" ht="15.75" customHeight="1" thickBot="1">
      <c r="B197" s="642"/>
      <c r="C197" s="643"/>
      <c r="D197" s="644"/>
      <c r="E197" s="647"/>
      <c r="F197" s="631"/>
      <c r="G197" s="631"/>
      <c r="H197" s="623"/>
      <c r="I197" s="631"/>
      <c r="J197" s="631"/>
      <c r="K197" s="631"/>
      <c r="L197" s="625"/>
      <c r="M197" s="626">
        <f>SUM(M196:P196)</f>
        <v>315</v>
      </c>
      <c r="N197" s="627"/>
      <c r="O197" s="627"/>
      <c r="P197" s="632"/>
      <c r="Q197" s="718">
        <f>SUM(Q196:T196)</f>
        <v>335</v>
      </c>
      <c r="R197" s="719"/>
      <c r="S197" s="719"/>
      <c r="T197" s="720"/>
      <c r="U197" s="626">
        <f>SUM(U196:X196)</f>
        <v>280</v>
      </c>
      <c r="V197" s="627"/>
      <c r="W197" s="627"/>
      <c r="X197" s="632"/>
      <c r="Y197" s="626">
        <f>SUM(Y196:AB196)</f>
        <v>0</v>
      </c>
      <c r="Z197" s="627"/>
      <c r="AA197" s="627"/>
      <c r="AB197" s="632"/>
      <c r="AD197" s="3">
        <f>SUM(M197:AB197)*15</f>
        <v>13950</v>
      </c>
    </row>
    <row r="198" spans="2:30" ht="15.75" customHeight="1">
      <c r="B198" s="642"/>
      <c r="C198" s="643"/>
      <c r="D198" s="644"/>
      <c r="E198" s="648" t="s">
        <v>31</v>
      </c>
      <c r="F198" s="649"/>
      <c r="G198" s="650"/>
      <c r="H198" s="605" t="s">
        <v>32</v>
      </c>
      <c r="I198" s="606"/>
      <c r="J198" s="606"/>
      <c r="K198" s="606"/>
      <c r="L198" s="607"/>
      <c r="M198" s="489">
        <v>4</v>
      </c>
      <c r="N198" s="490"/>
      <c r="O198" s="490"/>
      <c r="P198" s="491"/>
      <c r="Q198" s="489">
        <v>4</v>
      </c>
      <c r="R198" s="490"/>
      <c r="S198" s="490"/>
      <c r="T198" s="491"/>
      <c r="U198" s="489">
        <v>4</v>
      </c>
      <c r="V198" s="490"/>
      <c r="W198" s="490"/>
      <c r="X198" s="491"/>
      <c r="Y198" s="489">
        <v>0</v>
      </c>
      <c r="Z198" s="490"/>
      <c r="AA198" s="490"/>
      <c r="AB198" s="491"/>
      <c r="AD198" s="3">
        <f>SUM(M198:AB198)</f>
        <v>12</v>
      </c>
    </row>
    <row r="199" spans="2:30" ht="15.75" customHeight="1">
      <c r="B199" s="642"/>
      <c r="C199" s="643"/>
      <c r="D199" s="644"/>
      <c r="E199" s="651"/>
      <c r="F199" s="652"/>
      <c r="G199" s="653"/>
      <c r="H199" s="608" t="s">
        <v>33</v>
      </c>
      <c r="I199" s="609"/>
      <c r="J199" s="609"/>
      <c r="K199" s="609"/>
      <c r="L199" s="610"/>
      <c r="M199" s="495">
        <v>13</v>
      </c>
      <c r="N199" s="496"/>
      <c r="O199" s="496"/>
      <c r="P199" s="497"/>
      <c r="Q199" s="495">
        <v>13</v>
      </c>
      <c r="R199" s="496"/>
      <c r="S199" s="496"/>
      <c r="T199" s="497"/>
      <c r="U199" s="495">
        <v>10</v>
      </c>
      <c r="V199" s="496"/>
      <c r="W199" s="496"/>
      <c r="X199" s="497"/>
      <c r="Y199" s="495">
        <v>0</v>
      </c>
      <c r="Z199" s="496"/>
      <c r="AA199" s="496"/>
      <c r="AB199" s="497"/>
      <c r="AD199" s="3">
        <f>SUM(M199:AB199)</f>
        <v>36</v>
      </c>
    </row>
    <row r="200" spans="2:30" ht="15.75" customHeight="1" thickBot="1">
      <c r="B200" s="642"/>
      <c r="C200" s="643"/>
      <c r="D200" s="644"/>
      <c r="E200" s="654"/>
      <c r="F200" s="655"/>
      <c r="G200" s="656"/>
      <c r="H200" s="608" t="s">
        <v>64</v>
      </c>
      <c r="I200" s="609"/>
      <c r="J200" s="609"/>
      <c r="K200" s="609"/>
      <c r="L200" s="610"/>
      <c r="M200" s="498">
        <v>30</v>
      </c>
      <c r="N200" s="498"/>
      <c r="O200" s="498"/>
      <c r="P200" s="498"/>
      <c r="Q200" s="498">
        <v>30</v>
      </c>
      <c r="R200" s="498"/>
      <c r="S200" s="498"/>
      <c r="T200" s="498"/>
      <c r="U200" s="498">
        <v>30</v>
      </c>
      <c r="V200" s="498"/>
      <c r="W200" s="498"/>
      <c r="X200" s="498"/>
      <c r="Y200" s="498">
        <v>0</v>
      </c>
      <c r="Z200" s="498"/>
      <c r="AA200" s="498"/>
      <c r="AB200" s="498"/>
      <c r="AD200" s="3">
        <f>SUM(M200:AB200)</f>
        <v>90</v>
      </c>
    </row>
    <row r="201" spans="2:28" ht="15.75" customHeight="1"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2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3"/>
    </row>
    <row r="202" spans="2:28" ht="15.75" customHeight="1">
      <c r="B202" s="84" t="s">
        <v>59</v>
      </c>
      <c r="C202" s="85"/>
      <c r="D202" s="85"/>
      <c r="E202" s="85"/>
      <c r="F202" s="85"/>
      <c r="G202" s="85"/>
      <c r="H202" s="85"/>
      <c r="I202" s="2"/>
      <c r="J202" s="2"/>
      <c r="K202" s="2"/>
      <c r="L202" s="2"/>
      <c r="M202" s="2"/>
      <c r="N202" s="2"/>
      <c r="O202" s="2"/>
      <c r="P202" s="2"/>
      <c r="Q202" s="86"/>
      <c r="R202" s="388" t="s">
        <v>523</v>
      </c>
      <c r="S202" s="226"/>
      <c r="T202" s="226"/>
      <c r="U202" s="226"/>
      <c r="V202" s="226"/>
      <c r="W202" s="226"/>
      <c r="X202" s="226"/>
      <c r="Y202" s="226"/>
      <c r="Z202" s="226"/>
      <c r="AA202" s="226"/>
      <c r="AB202" s="228"/>
    </row>
    <row r="203" spans="2:28" ht="15.75" customHeight="1">
      <c r="B203" s="88"/>
      <c r="C203" s="230" t="s">
        <v>24</v>
      </c>
      <c r="D203" s="383" t="s">
        <v>431</v>
      </c>
      <c r="E203" s="384"/>
      <c r="F203" s="384"/>
      <c r="G203" s="384"/>
      <c r="H203" s="384"/>
      <c r="I203" s="384"/>
      <c r="J203" s="384"/>
      <c r="K203" s="384"/>
      <c r="L203" s="384"/>
      <c r="M203" s="384"/>
      <c r="N203" s="10"/>
      <c r="O203" s="10"/>
      <c r="P203" s="10"/>
      <c r="Q203" s="90"/>
      <c r="R203" s="2" t="s">
        <v>522</v>
      </c>
      <c r="S203" s="232"/>
      <c r="T203" s="232"/>
      <c r="U203" s="226"/>
      <c r="V203" s="226"/>
      <c r="W203" s="226"/>
      <c r="X203" s="226"/>
      <c r="Y203" s="226"/>
      <c r="Z203" s="157"/>
      <c r="AA203" s="157"/>
      <c r="AB203" s="233"/>
    </row>
    <row r="204" spans="2:28" ht="15.75" customHeight="1">
      <c r="B204" s="88"/>
      <c r="C204" s="230" t="s">
        <v>25</v>
      </c>
      <c r="D204" s="385" t="s">
        <v>525</v>
      </c>
      <c r="E204" s="386"/>
      <c r="F204" s="386"/>
      <c r="G204" s="386"/>
      <c r="H204" s="386"/>
      <c r="I204" s="386"/>
      <c r="J204" s="386"/>
      <c r="K204" s="386"/>
      <c r="L204" s="386"/>
      <c r="M204" s="386"/>
      <c r="N204" s="8"/>
      <c r="O204" s="8"/>
      <c r="P204" s="8"/>
      <c r="Q204" s="86"/>
      <c r="R204" s="92" t="s">
        <v>34</v>
      </c>
      <c r="S204" s="93"/>
      <c r="T204" s="93"/>
      <c r="U204" s="94"/>
      <c r="V204" s="95"/>
      <c r="W204" s="2"/>
      <c r="X204" s="2"/>
      <c r="Y204" s="95"/>
      <c r="Z204" s="95"/>
      <c r="AA204" s="95"/>
      <c r="AB204" s="87"/>
    </row>
    <row r="205" spans="2:28" ht="15.75" customHeight="1">
      <c r="B205" s="88"/>
      <c r="C205" s="140"/>
      <c r="D205" s="140"/>
      <c r="H205" s="96"/>
      <c r="I205" s="96"/>
      <c r="J205" s="96"/>
      <c r="K205" s="96"/>
      <c r="L205" s="96"/>
      <c r="M205" s="96"/>
      <c r="N205" s="96"/>
      <c r="O205" s="96"/>
      <c r="P205" s="96"/>
      <c r="Q205" s="86"/>
      <c r="R205" s="94" t="s">
        <v>35</v>
      </c>
      <c r="S205" s="94" t="s">
        <v>36</v>
      </c>
      <c r="T205" s="85"/>
      <c r="U205" s="91"/>
      <c r="V205" s="2"/>
      <c r="W205" s="2"/>
      <c r="X205" s="2"/>
      <c r="Y205" s="2"/>
      <c r="Z205" s="2"/>
      <c r="AA205" s="2"/>
      <c r="AB205" s="97"/>
    </row>
    <row r="206" spans="2:28" ht="15.75" customHeight="1">
      <c r="B206" s="88"/>
      <c r="C206" s="140"/>
      <c r="D206" s="140"/>
      <c r="E206" s="96"/>
      <c r="F206" s="96"/>
      <c r="G206" s="96"/>
      <c r="H206" s="25"/>
      <c r="I206" s="98"/>
      <c r="J206" s="98"/>
      <c r="K206" s="98"/>
      <c r="L206" s="98"/>
      <c r="M206" s="98"/>
      <c r="N206" s="98"/>
      <c r="O206" s="98"/>
      <c r="P206" s="98"/>
      <c r="Q206" s="86"/>
      <c r="R206" s="93" t="s">
        <v>37</v>
      </c>
      <c r="S206" s="93" t="s">
        <v>38</v>
      </c>
      <c r="T206" s="99"/>
      <c r="U206" s="99"/>
      <c r="V206" s="2"/>
      <c r="W206" s="2"/>
      <c r="X206" s="2"/>
      <c r="Y206" s="2"/>
      <c r="Z206" s="2"/>
      <c r="AA206" s="2"/>
      <c r="AB206" s="87"/>
    </row>
    <row r="207" spans="2:28" ht="15.75" customHeight="1">
      <c r="B207" s="88"/>
      <c r="C207" s="245"/>
      <c r="D207" s="246"/>
      <c r="E207" s="25"/>
      <c r="F207" s="25"/>
      <c r="G207" s="25"/>
      <c r="H207" s="25"/>
      <c r="I207" s="25"/>
      <c r="J207" s="25"/>
      <c r="K207" s="25"/>
      <c r="L207" s="100"/>
      <c r="M207" s="25"/>
      <c r="N207" s="25"/>
      <c r="O207" s="25"/>
      <c r="P207" s="25"/>
      <c r="Q207" s="86"/>
      <c r="R207" s="94" t="s">
        <v>21</v>
      </c>
      <c r="S207" s="101" t="s">
        <v>39</v>
      </c>
      <c r="T207" s="85"/>
      <c r="U207" s="85"/>
      <c r="V207" s="2"/>
      <c r="W207" s="2"/>
      <c r="X207" s="2"/>
      <c r="Y207" s="2"/>
      <c r="Z207" s="2"/>
      <c r="AA207" s="2"/>
      <c r="AB207" s="87"/>
    </row>
    <row r="208" spans="2:28" ht="15.75" customHeight="1">
      <c r="B208" s="88"/>
      <c r="C208" s="89"/>
      <c r="D208" s="1"/>
      <c r="E208" s="25"/>
      <c r="F208" s="25"/>
      <c r="G208" s="25"/>
      <c r="H208" s="25"/>
      <c r="I208" s="10"/>
      <c r="J208" s="10"/>
      <c r="K208" s="10"/>
      <c r="L208" s="10"/>
      <c r="M208" s="10"/>
      <c r="N208" s="10"/>
      <c r="O208" s="10"/>
      <c r="P208" s="10"/>
      <c r="Q208" s="86"/>
      <c r="R208" s="94" t="s">
        <v>40</v>
      </c>
      <c r="S208" s="94" t="s">
        <v>41</v>
      </c>
      <c r="T208" s="85"/>
      <c r="U208" s="85"/>
      <c r="V208" s="2"/>
      <c r="W208" s="2"/>
      <c r="X208" s="2"/>
      <c r="Y208" s="2"/>
      <c r="Z208" s="2"/>
      <c r="AA208" s="2"/>
      <c r="AB208" s="87"/>
    </row>
    <row r="209" spans="2:28" ht="15.75" customHeight="1">
      <c r="B209" s="88"/>
      <c r="D209" s="2"/>
      <c r="E209" s="25"/>
      <c r="F209" s="25"/>
      <c r="G209" s="25"/>
      <c r="H209" s="10"/>
      <c r="I209" s="10"/>
      <c r="J209" s="10"/>
      <c r="K209" s="10"/>
      <c r="L209" s="10"/>
      <c r="M209" s="10"/>
      <c r="N209" s="10"/>
      <c r="O209" s="10"/>
      <c r="P209" s="10"/>
      <c r="Q209" s="86"/>
      <c r="R209" s="94" t="s">
        <v>42</v>
      </c>
      <c r="S209" s="94" t="s">
        <v>43</v>
      </c>
      <c r="T209" s="85"/>
      <c r="U209" s="91"/>
      <c r="V209" s="2"/>
      <c r="W209" s="2"/>
      <c r="X209" s="2"/>
      <c r="Y209" s="2"/>
      <c r="Z209" s="2"/>
      <c r="AA209" s="2"/>
      <c r="AB209" s="87"/>
    </row>
    <row r="210" spans="2:28" ht="15.75" customHeight="1">
      <c r="B210" s="88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6"/>
      <c r="R210" s="93" t="s">
        <v>44</v>
      </c>
      <c r="S210" s="93" t="s">
        <v>45</v>
      </c>
      <c r="T210" s="85"/>
      <c r="U210" s="91"/>
      <c r="V210" s="2"/>
      <c r="W210" s="2"/>
      <c r="X210" s="2"/>
      <c r="Y210" s="2"/>
      <c r="Z210" s="2"/>
      <c r="AA210" s="2"/>
      <c r="AB210" s="87"/>
    </row>
    <row r="211" spans="2:28" ht="15.75" customHeight="1">
      <c r="B211" s="88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6"/>
      <c r="R211" s="102"/>
      <c r="S211" s="93" t="s">
        <v>63</v>
      </c>
      <c r="U211" s="91"/>
      <c r="V211" s="2"/>
      <c r="W211" s="2"/>
      <c r="X211" s="2"/>
      <c r="Y211" s="2"/>
      <c r="Z211" s="2"/>
      <c r="AA211" s="2"/>
      <c r="AB211" s="87"/>
    </row>
    <row r="212" spans="2:28" ht="15.75" customHeight="1" thickBot="1">
      <c r="B212" s="103"/>
      <c r="C212" s="104"/>
      <c r="D212" s="104"/>
      <c r="E212" s="104"/>
      <c r="F212" s="105"/>
      <c r="G212" s="105"/>
      <c r="H212" s="105"/>
      <c r="I212" s="105"/>
      <c r="J212" s="105"/>
      <c r="K212" s="105"/>
      <c r="L212" s="104"/>
      <c r="M212" s="104"/>
      <c r="N212" s="104"/>
      <c r="O212" s="104"/>
      <c r="P212" s="104"/>
      <c r="Q212" s="613" t="s">
        <v>56</v>
      </c>
      <c r="R212" s="614"/>
      <c r="S212" s="615"/>
      <c r="T212" s="615"/>
      <c r="U212" s="615"/>
      <c r="V212" s="615"/>
      <c r="W212" s="615"/>
      <c r="X212" s="615"/>
      <c r="Y212" s="615"/>
      <c r="Z212" s="615"/>
      <c r="AA212" s="615"/>
      <c r="AB212" s="616"/>
    </row>
    <row r="213" spans="2:28" ht="15.75" customHeight="1">
      <c r="B213" s="715"/>
      <c r="C213" s="716"/>
      <c r="D213" s="717"/>
      <c r="E213" s="599" t="s">
        <v>527</v>
      </c>
      <c r="F213" s="600"/>
      <c r="G213" s="600"/>
      <c r="H213" s="600"/>
      <c r="I213" s="600"/>
      <c r="J213" s="600"/>
      <c r="K213" s="600"/>
      <c r="L213" s="600"/>
      <c r="M213" s="600"/>
      <c r="N213" s="600"/>
      <c r="O213" s="600"/>
      <c r="P213" s="600"/>
      <c r="Q213" s="601"/>
      <c r="R213" s="712" t="s">
        <v>7</v>
      </c>
      <c r="S213" s="649"/>
      <c r="T213" s="649"/>
      <c r="U213" s="649"/>
      <c r="V213" s="649"/>
      <c r="W213" s="649"/>
      <c r="X213" s="649"/>
      <c r="Y213" s="649"/>
      <c r="Z213" s="649"/>
      <c r="AA213" s="649"/>
      <c r="AB213" s="713"/>
    </row>
    <row r="214" spans="2:28" ht="15.75" customHeight="1">
      <c r="B214" s="714" t="s">
        <v>89</v>
      </c>
      <c r="C214" s="681"/>
      <c r="D214" s="682"/>
      <c r="E214" s="602"/>
      <c r="F214" s="603"/>
      <c r="G214" s="603"/>
      <c r="H214" s="603"/>
      <c r="I214" s="603"/>
      <c r="J214" s="603"/>
      <c r="K214" s="603"/>
      <c r="L214" s="603"/>
      <c r="M214" s="603"/>
      <c r="N214" s="603"/>
      <c r="O214" s="603"/>
      <c r="P214" s="603"/>
      <c r="Q214" s="604"/>
      <c r="R214" s="4"/>
      <c r="S214" s="6"/>
      <c r="T214" s="6"/>
      <c r="U214" s="6"/>
      <c r="V214" s="6"/>
      <c r="W214" s="6"/>
      <c r="X214" s="6"/>
      <c r="Y214" s="6"/>
      <c r="Z214" s="6"/>
      <c r="AA214" s="6"/>
      <c r="AB214" s="7"/>
    </row>
    <row r="215" spans="2:28" ht="15.75" customHeight="1">
      <c r="B215" s="4"/>
      <c r="C215" s="5"/>
      <c r="D215" s="135"/>
      <c r="E215" s="136" t="s">
        <v>160</v>
      </c>
      <c r="F215" s="137"/>
      <c r="G215" s="137"/>
      <c r="H215" s="137"/>
      <c r="I215" s="138" t="s">
        <v>161</v>
      </c>
      <c r="J215" s="134"/>
      <c r="K215" s="134"/>
      <c r="L215" s="134"/>
      <c r="M215" s="134"/>
      <c r="N215" s="134"/>
      <c r="O215" s="134"/>
      <c r="P215" s="134"/>
      <c r="Q215" s="134"/>
      <c r="R215" s="4"/>
      <c r="S215" s="6"/>
      <c r="T215" s="6"/>
      <c r="U215" s="6"/>
      <c r="V215" s="6"/>
      <c r="W215" s="6"/>
      <c r="X215" s="6"/>
      <c r="Y215" s="6"/>
      <c r="Z215" s="6"/>
      <c r="AA215" s="6"/>
      <c r="AB215" s="7"/>
    </row>
    <row r="216" spans="2:28" ht="18" customHeight="1">
      <c r="B216" s="677" t="s">
        <v>172</v>
      </c>
      <c r="C216" s="678"/>
      <c r="D216" s="679"/>
      <c r="E216" s="8" t="s">
        <v>67</v>
      </c>
      <c r="F216" s="6"/>
      <c r="G216" s="6"/>
      <c r="H216" s="6"/>
      <c r="I216" s="9" t="s">
        <v>129</v>
      </c>
      <c r="J216" s="9"/>
      <c r="K216" s="10"/>
      <c r="L216" s="6"/>
      <c r="M216" s="9"/>
      <c r="N216" s="9"/>
      <c r="O216" s="9"/>
      <c r="P216" s="9"/>
      <c r="Q216" s="9"/>
      <c r="R216" s="110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2"/>
    </row>
    <row r="217" spans="2:28" ht="18" customHeight="1">
      <c r="B217" s="680"/>
      <c r="C217" s="681"/>
      <c r="D217" s="682"/>
      <c r="E217" s="8" t="s">
        <v>66</v>
      </c>
      <c r="F217" s="6"/>
      <c r="G217" s="6"/>
      <c r="H217" s="8"/>
      <c r="I217" s="9" t="s">
        <v>130</v>
      </c>
      <c r="J217" s="9"/>
      <c r="K217" s="10"/>
      <c r="L217" s="9"/>
      <c r="M217" s="9"/>
      <c r="N217" s="12"/>
      <c r="O217" s="6"/>
      <c r="P217" s="9"/>
      <c r="Q217" s="9"/>
      <c r="R217" s="110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2"/>
    </row>
    <row r="218" spans="2:28" ht="18" customHeight="1">
      <c r="B218" s="680"/>
      <c r="C218" s="681"/>
      <c r="D218" s="682"/>
      <c r="E218" s="8" t="s">
        <v>8</v>
      </c>
      <c r="F218" s="8"/>
      <c r="G218" s="8"/>
      <c r="H218" s="8"/>
      <c r="I218" s="13" t="s">
        <v>73</v>
      </c>
      <c r="J218" s="13"/>
      <c r="K218" s="10"/>
      <c r="L218" s="9"/>
      <c r="M218" s="9"/>
      <c r="N218" s="9"/>
      <c r="O218" s="6"/>
      <c r="P218" s="9"/>
      <c r="Q218" s="9"/>
      <c r="R218" s="11"/>
      <c r="S218" s="5"/>
      <c r="T218" s="5"/>
      <c r="U218" s="5"/>
      <c r="V218" s="5"/>
      <c r="W218" s="5"/>
      <c r="X218" s="5"/>
      <c r="Y218" s="5"/>
      <c r="Z218" s="5"/>
      <c r="AA218" s="5"/>
      <c r="AB218" s="14"/>
    </row>
    <row r="219" spans="2:28" ht="18" customHeight="1">
      <c r="B219" s="680" t="s">
        <v>65</v>
      </c>
      <c r="C219" s="681"/>
      <c r="D219" s="682"/>
      <c r="E219" s="15" t="s">
        <v>10</v>
      </c>
      <c r="F219" s="8"/>
      <c r="G219" s="8"/>
      <c r="H219" s="8"/>
      <c r="I219" s="13"/>
      <c r="J219" s="13"/>
      <c r="K219" s="10"/>
      <c r="L219" s="9"/>
      <c r="M219" s="9"/>
      <c r="N219" s="9"/>
      <c r="O219" s="9"/>
      <c r="P219" s="9"/>
      <c r="Q219" s="9"/>
      <c r="R219" s="704" t="s">
        <v>9</v>
      </c>
      <c r="S219" s="705"/>
      <c r="T219" s="705"/>
      <c r="U219" s="705"/>
      <c r="V219" s="705"/>
      <c r="W219" s="705"/>
      <c r="X219" s="705"/>
      <c r="Y219" s="705"/>
      <c r="Z219" s="705"/>
      <c r="AA219" s="705"/>
      <c r="AB219" s="706"/>
    </row>
    <row r="220" spans="2:28" ht="18" customHeight="1">
      <c r="B220" s="704" t="s">
        <v>60</v>
      </c>
      <c r="C220" s="705"/>
      <c r="D220" s="707"/>
      <c r="E220" s="15"/>
      <c r="F220" s="8"/>
      <c r="G220" s="8"/>
      <c r="H220" s="8"/>
      <c r="I220" s="13"/>
      <c r="J220" s="13"/>
      <c r="K220" s="10"/>
      <c r="L220" s="9"/>
      <c r="M220" s="9"/>
      <c r="N220" s="9"/>
      <c r="O220" s="9"/>
      <c r="P220" s="9"/>
      <c r="Q220" s="9"/>
      <c r="R220" s="704" t="s">
        <v>11</v>
      </c>
      <c r="S220" s="705"/>
      <c r="T220" s="705"/>
      <c r="U220" s="705"/>
      <c r="V220" s="705"/>
      <c r="W220" s="705"/>
      <c r="X220" s="705"/>
      <c r="Y220" s="705"/>
      <c r="Z220" s="705"/>
      <c r="AA220" s="705"/>
      <c r="AB220" s="706"/>
    </row>
    <row r="221" spans="2:28" ht="18" customHeight="1">
      <c r="B221" s="680" t="s">
        <v>61</v>
      </c>
      <c r="C221" s="681"/>
      <c r="D221" s="682"/>
      <c r="E221" s="15"/>
      <c r="F221" s="8"/>
      <c r="G221" s="8"/>
      <c r="H221" s="8"/>
      <c r="I221" s="9" t="s">
        <v>167</v>
      </c>
      <c r="K221" s="10"/>
      <c r="L221" s="9"/>
      <c r="M221" s="9"/>
      <c r="N221" s="9"/>
      <c r="O221" s="9"/>
      <c r="P221" s="9"/>
      <c r="Q221" s="9"/>
      <c r="R221" s="11"/>
      <c r="S221" s="5"/>
      <c r="T221" s="5"/>
      <c r="U221" s="5"/>
      <c r="V221" s="5"/>
      <c r="W221" s="5"/>
      <c r="X221" s="5"/>
      <c r="Y221" s="5"/>
      <c r="Z221" s="5"/>
      <c r="AA221" s="5"/>
      <c r="AB221" s="14"/>
    </row>
    <row r="222" spans="2:28" ht="18" customHeight="1" thickBot="1">
      <c r="B222" s="686"/>
      <c r="C222" s="687"/>
      <c r="D222" s="688"/>
      <c r="E222" s="16"/>
      <c r="F222" s="17"/>
      <c r="G222" s="17"/>
      <c r="H222" s="17"/>
      <c r="I222" s="17"/>
      <c r="J222" s="17"/>
      <c r="K222" s="17"/>
      <c r="L222" s="18"/>
      <c r="M222" s="18"/>
      <c r="N222" s="18"/>
      <c r="O222" s="18"/>
      <c r="P222" s="18"/>
      <c r="Q222" s="18"/>
      <c r="R222" s="19" t="s">
        <v>68</v>
      </c>
      <c r="S222" s="20"/>
      <c r="T222" s="20"/>
      <c r="U222" s="20"/>
      <c r="V222" s="20"/>
      <c r="W222" s="20"/>
      <c r="X222" s="20"/>
      <c r="Y222" s="20"/>
      <c r="Z222" s="20"/>
      <c r="AA222" s="20"/>
      <c r="AB222" s="21"/>
    </row>
    <row r="223" spans="2:28" ht="18" customHeight="1" thickBot="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</row>
    <row r="224" spans="2:28" ht="18" customHeight="1">
      <c r="B224" s="689" t="s">
        <v>12</v>
      </c>
      <c r="C224" s="692" t="s">
        <v>13</v>
      </c>
      <c r="D224" s="693"/>
      <c r="E224" s="698" t="s">
        <v>14</v>
      </c>
      <c r="F224" s="699"/>
      <c r="G224" s="700"/>
      <c r="H224" s="634" t="s">
        <v>15</v>
      </c>
      <c r="I224" s="606"/>
      <c r="J224" s="606"/>
      <c r="K224" s="606"/>
      <c r="L224" s="606"/>
      <c r="M224" s="634" t="s">
        <v>16</v>
      </c>
      <c r="N224" s="606"/>
      <c r="O224" s="606"/>
      <c r="P224" s="606"/>
      <c r="Q224" s="606"/>
      <c r="R224" s="606"/>
      <c r="S224" s="606"/>
      <c r="T224" s="606"/>
      <c r="U224" s="606"/>
      <c r="V224" s="606"/>
      <c r="W224" s="606"/>
      <c r="X224" s="606"/>
      <c r="Y224" s="606"/>
      <c r="Z224" s="606"/>
      <c r="AA224" s="606"/>
      <c r="AB224" s="607"/>
    </row>
    <row r="225" spans="2:28" ht="18" customHeight="1">
      <c r="B225" s="690"/>
      <c r="C225" s="694"/>
      <c r="D225" s="695"/>
      <c r="E225" s="701"/>
      <c r="F225" s="702"/>
      <c r="G225" s="703"/>
      <c r="H225" s="638" t="s">
        <v>17</v>
      </c>
      <c r="I225" s="640" t="s">
        <v>18</v>
      </c>
      <c r="J225" s="640"/>
      <c r="K225" s="640"/>
      <c r="L225" s="657"/>
      <c r="M225" s="619" t="s">
        <v>123</v>
      </c>
      <c r="N225" s="620"/>
      <c r="O225" s="620"/>
      <c r="P225" s="621"/>
      <c r="Q225" s="619" t="s">
        <v>124</v>
      </c>
      <c r="R225" s="620"/>
      <c r="S225" s="620"/>
      <c r="T225" s="621"/>
      <c r="U225" s="619" t="s">
        <v>125</v>
      </c>
      <c r="V225" s="620"/>
      <c r="W225" s="620"/>
      <c r="X225" s="621"/>
      <c r="Y225" s="708" t="s">
        <v>126</v>
      </c>
      <c r="Z225" s="709"/>
      <c r="AA225" s="709"/>
      <c r="AB225" s="710"/>
    </row>
    <row r="226" spans="2:28" ht="12.75" customHeight="1">
      <c r="B226" s="690"/>
      <c r="C226" s="694"/>
      <c r="D226" s="695"/>
      <c r="E226" s="582" t="s">
        <v>217</v>
      </c>
      <c r="F226" s="584" t="s">
        <v>33</v>
      </c>
      <c r="G226" s="611" t="s">
        <v>64</v>
      </c>
      <c r="H226" s="711"/>
      <c r="I226" s="640" t="s">
        <v>19</v>
      </c>
      <c r="J226" s="640" t="s">
        <v>20</v>
      </c>
      <c r="K226" s="640" t="s">
        <v>21</v>
      </c>
      <c r="L226" s="657" t="s">
        <v>57</v>
      </c>
      <c r="M226" s="683" t="s">
        <v>166</v>
      </c>
      <c r="N226" s="684"/>
      <c r="O226" s="684"/>
      <c r="P226" s="684"/>
      <c r="Q226" s="684"/>
      <c r="R226" s="684"/>
      <c r="S226" s="684"/>
      <c r="T226" s="684"/>
      <c r="U226" s="684"/>
      <c r="V226" s="684"/>
      <c r="W226" s="684"/>
      <c r="X226" s="684"/>
      <c r="Y226" s="684"/>
      <c r="Z226" s="684"/>
      <c r="AA226" s="684"/>
      <c r="AB226" s="685"/>
    </row>
    <row r="227" spans="2:28" ht="12.75">
      <c r="B227" s="690"/>
      <c r="C227" s="694"/>
      <c r="D227" s="695"/>
      <c r="E227" s="582"/>
      <c r="F227" s="585"/>
      <c r="G227" s="645"/>
      <c r="H227" s="711"/>
      <c r="I227" s="640"/>
      <c r="J227" s="640"/>
      <c r="K227" s="640"/>
      <c r="L227" s="657"/>
      <c r="M227" s="628" t="s">
        <v>19</v>
      </c>
      <c r="N227" s="635" t="s">
        <v>20</v>
      </c>
      <c r="O227" s="633" t="s">
        <v>22</v>
      </c>
      <c r="P227" s="611" t="s">
        <v>62</v>
      </c>
      <c r="Q227" s="628" t="s">
        <v>19</v>
      </c>
      <c r="R227" s="635" t="s">
        <v>20</v>
      </c>
      <c r="S227" s="633" t="s">
        <v>22</v>
      </c>
      <c r="T227" s="611" t="s">
        <v>62</v>
      </c>
      <c r="U227" s="628" t="s">
        <v>19</v>
      </c>
      <c r="V227" s="635" t="s">
        <v>20</v>
      </c>
      <c r="W227" s="633" t="s">
        <v>22</v>
      </c>
      <c r="X227" s="611" t="s">
        <v>62</v>
      </c>
      <c r="Y227" s="628" t="s">
        <v>19</v>
      </c>
      <c r="Z227" s="635" t="s">
        <v>20</v>
      </c>
      <c r="AA227" s="633" t="s">
        <v>22</v>
      </c>
      <c r="AB227" s="611" t="s">
        <v>62</v>
      </c>
    </row>
    <row r="228" spans="2:28" ht="13.5" thickBot="1">
      <c r="B228" s="691"/>
      <c r="C228" s="696"/>
      <c r="D228" s="697"/>
      <c r="E228" s="583"/>
      <c r="F228" s="586"/>
      <c r="G228" s="612"/>
      <c r="H228" s="639"/>
      <c r="I228" s="641"/>
      <c r="J228" s="641"/>
      <c r="K228" s="641"/>
      <c r="L228" s="658"/>
      <c r="M228" s="629"/>
      <c r="N228" s="636"/>
      <c r="O228" s="532"/>
      <c r="P228" s="612"/>
      <c r="Q228" s="629"/>
      <c r="R228" s="636"/>
      <c r="S228" s="532"/>
      <c r="T228" s="612"/>
      <c r="U228" s="629"/>
      <c r="V228" s="636"/>
      <c r="W228" s="532"/>
      <c r="X228" s="612"/>
      <c r="Y228" s="629"/>
      <c r="Z228" s="636"/>
      <c r="AA228" s="532"/>
      <c r="AB228" s="612"/>
    </row>
    <row r="229" spans="2:28" ht="16.5" thickBot="1">
      <c r="B229" s="22" t="s">
        <v>143</v>
      </c>
      <c r="C229" s="667" t="s">
        <v>58</v>
      </c>
      <c r="D229" s="667"/>
      <c r="E229" s="668"/>
      <c r="F229" s="668"/>
      <c r="G229" s="23"/>
      <c r="H229" s="24"/>
      <c r="I229" s="668"/>
      <c r="J229" s="668"/>
      <c r="K229" s="668"/>
      <c r="L229" s="668"/>
      <c r="M229" s="661"/>
      <c r="N229" s="661"/>
      <c r="O229" s="661"/>
      <c r="P229" s="661"/>
      <c r="Q229" s="661"/>
      <c r="R229" s="661"/>
      <c r="S229" s="661"/>
      <c r="T229" s="661"/>
      <c r="U229" s="661"/>
      <c r="V229" s="661"/>
      <c r="W229" s="661"/>
      <c r="X229" s="661"/>
      <c r="Y229" s="661"/>
      <c r="Z229" s="661"/>
      <c r="AA229" s="661"/>
      <c r="AB229" s="662"/>
    </row>
    <row r="230" spans="2:28" ht="15.75">
      <c r="B230" s="26" t="s">
        <v>24</v>
      </c>
      <c r="C230" s="27" t="s">
        <v>133</v>
      </c>
      <c r="D230" s="28"/>
      <c r="E230" s="29"/>
      <c r="F230" s="30">
        <v>1</v>
      </c>
      <c r="G230" s="31">
        <v>1</v>
      </c>
      <c r="H230" s="379">
        <f aca="true" t="shared" si="18" ref="H230:H241">SUM(I230:L230)</f>
        <v>15</v>
      </c>
      <c r="I230" s="341">
        <f aca="true" t="shared" si="19" ref="I230:I239">SUM(M230,Q230,U230,Y230)</f>
        <v>15</v>
      </c>
      <c r="J230" s="341"/>
      <c r="K230" s="341"/>
      <c r="L230" s="341"/>
      <c r="M230" s="49"/>
      <c r="N230" s="33"/>
      <c r="O230" s="33"/>
      <c r="P230" s="34"/>
      <c r="Q230" s="49"/>
      <c r="R230" s="37"/>
      <c r="S230" s="37"/>
      <c r="T230" s="38"/>
      <c r="U230" s="49">
        <v>15</v>
      </c>
      <c r="V230" s="37"/>
      <c r="W230" s="37"/>
      <c r="X230" s="38"/>
      <c r="Y230" s="39"/>
      <c r="Z230" s="33"/>
      <c r="AA230" s="33"/>
      <c r="AB230" s="38"/>
    </row>
    <row r="231" spans="2:28" ht="15.75">
      <c r="B231" s="40" t="s">
        <v>25</v>
      </c>
      <c r="C231" s="27" t="s">
        <v>134</v>
      </c>
      <c r="D231" s="108"/>
      <c r="E231" s="29"/>
      <c r="F231" s="30">
        <v>2</v>
      </c>
      <c r="G231" s="43">
        <v>1</v>
      </c>
      <c r="H231" s="379">
        <f t="shared" si="18"/>
        <v>30</v>
      </c>
      <c r="I231" s="341">
        <f t="shared" si="19"/>
        <v>15</v>
      </c>
      <c r="J231" s="341"/>
      <c r="K231" s="341"/>
      <c r="L231" s="341">
        <f>SUM(P231,T231,X231,AB231)</f>
        <v>15</v>
      </c>
      <c r="M231" s="106"/>
      <c r="N231" s="33"/>
      <c r="O231" s="33"/>
      <c r="P231" s="35"/>
      <c r="Q231" s="106"/>
      <c r="R231" s="33"/>
      <c r="S231" s="33"/>
      <c r="T231" s="34"/>
      <c r="U231" s="106">
        <v>15</v>
      </c>
      <c r="V231" s="33"/>
      <c r="W231" s="33"/>
      <c r="X231" s="34">
        <v>15</v>
      </c>
      <c r="Y231" s="39"/>
      <c r="Z231" s="33"/>
      <c r="AA231" s="33"/>
      <c r="AB231" s="34"/>
    </row>
    <row r="232" spans="2:28" ht="15.75">
      <c r="B232" s="172" t="s">
        <v>26</v>
      </c>
      <c r="C232" s="173" t="s">
        <v>135</v>
      </c>
      <c r="D232" s="260"/>
      <c r="E232" s="175">
        <v>1</v>
      </c>
      <c r="F232" s="176">
        <v>1</v>
      </c>
      <c r="G232" s="186">
        <v>1</v>
      </c>
      <c r="H232" s="379">
        <f t="shared" si="18"/>
        <v>60</v>
      </c>
      <c r="I232" s="341">
        <f t="shared" si="19"/>
        <v>30</v>
      </c>
      <c r="J232" s="341"/>
      <c r="K232" s="341"/>
      <c r="L232" s="341">
        <f>SUM(P232,T232,X232,AB232)</f>
        <v>30</v>
      </c>
      <c r="M232" s="258"/>
      <c r="N232" s="177"/>
      <c r="O232" s="177"/>
      <c r="P232" s="179"/>
      <c r="Q232" s="258"/>
      <c r="R232" s="177"/>
      <c r="S232" s="177"/>
      <c r="T232" s="178"/>
      <c r="U232" s="276">
        <v>30</v>
      </c>
      <c r="V232" s="177"/>
      <c r="W232" s="177"/>
      <c r="X232" s="178">
        <v>30</v>
      </c>
      <c r="Y232" s="182"/>
      <c r="Z232" s="281"/>
      <c r="AA232" s="281"/>
      <c r="AB232" s="282"/>
    </row>
    <row r="233" spans="2:28" ht="15.75">
      <c r="B233" s="183" t="s">
        <v>27</v>
      </c>
      <c r="C233" s="173" t="s">
        <v>136</v>
      </c>
      <c r="D233" s="260"/>
      <c r="E233" s="175">
        <v>1</v>
      </c>
      <c r="F233" s="176">
        <v>2</v>
      </c>
      <c r="G233" s="186">
        <v>5</v>
      </c>
      <c r="H233" s="379">
        <f t="shared" si="18"/>
        <v>60</v>
      </c>
      <c r="I233" s="341">
        <f t="shared" si="19"/>
        <v>30</v>
      </c>
      <c r="J233" s="341">
        <f>SUM(N233,R233,V233,Z233)</f>
        <v>15</v>
      </c>
      <c r="K233" s="341"/>
      <c r="L233" s="341">
        <f>SUM(P233,T233,X233,AB233)</f>
        <v>15</v>
      </c>
      <c r="M233" s="258"/>
      <c r="N233" s="177"/>
      <c r="O233" s="177"/>
      <c r="P233" s="179"/>
      <c r="Q233" s="261">
        <v>30</v>
      </c>
      <c r="R233" s="177">
        <v>15</v>
      </c>
      <c r="S233" s="177"/>
      <c r="T233" s="178">
        <v>15</v>
      </c>
      <c r="U233" s="190"/>
      <c r="V233" s="188"/>
      <c r="W233" s="188"/>
      <c r="X233" s="191"/>
      <c r="Y233" s="182"/>
      <c r="Z233" s="33"/>
      <c r="AA233" s="33"/>
      <c r="AB233" s="34"/>
    </row>
    <row r="234" spans="2:28" ht="15.75">
      <c r="B234" s="172" t="s">
        <v>28</v>
      </c>
      <c r="C234" s="173" t="s">
        <v>137</v>
      </c>
      <c r="D234" s="260"/>
      <c r="E234" s="175"/>
      <c r="F234" s="176">
        <v>2</v>
      </c>
      <c r="G234" s="186">
        <v>3</v>
      </c>
      <c r="H234" s="379">
        <f t="shared" si="18"/>
        <v>30</v>
      </c>
      <c r="I234" s="341">
        <f t="shared" si="19"/>
        <v>15</v>
      </c>
      <c r="J234" s="341"/>
      <c r="K234" s="341">
        <f>SUM(O234,S234,W234,AA234)</f>
        <v>15</v>
      </c>
      <c r="L234" s="341"/>
      <c r="M234" s="192"/>
      <c r="N234" s="177"/>
      <c r="O234" s="177"/>
      <c r="P234" s="178"/>
      <c r="Q234" s="192">
        <v>15</v>
      </c>
      <c r="R234" s="177"/>
      <c r="S234" s="177">
        <v>15</v>
      </c>
      <c r="T234" s="178"/>
      <c r="U234" s="258"/>
      <c r="V234" s="177"/>
      <c r="W234" s="177"/>
      <c r="X234" s="178"/>
      <c r="Y234" s="182"/>
      <c r="Z234" s="33"/>
      <c r="AA234" s="33"/>
      <c r="AB234" s="34"/>
    </row>
    <row r="235" spans="2:28" ht="15.75">
      <c r="B235" s="183" t="s">
        <v>48</v>
      </c>
      <c r="C235" s="173" t="s">
        <v>138</v>
      </c>
      <c r="D235" s="260"/>
      <c r="E235" s="175"/>
      <c r="F235" s="176">
        <v>2</v>
      </c>
      <c r="G235" s="186">
        <v>1</v>
      </c>
      <c r="H235" s="379">
        <f t="shared" si="18"/>
        <v>30</v>
      </c>
      <c r="I235" s="341">
        <f t="shared" si="19"/>
        <v>15</v>
      </c>
      <c r="J235" s="341"/>
      <c r="K235" s="341"/>
      <c r="L235" s="341">
        <f>SUM(P235,T235,X235,AB235)</f>
        <v>15</v>
      </c>
      <c r="M235" s="258"/>
      <c r="N235" s="177"/>
      <c r="O235" s="177"/>
      <c r="P235" s="179"/>
      <c r="Q235" s="258"/>
      <c r="R235" s="177"/>
      <c r="S235" s="177"/>
      <c r="T235" s="178"/>
      <c r="U235" s="258">
        <v>15</v>
      </c>
      <c r="V235" s="177"/>
      <c r="W235" s="177"/>
      <c r="X235" s="178">
        <v>15</v>
      </c>
      <c r="Y235" s="182"/>
      <c r="Z235" s="33"/>
      <c r="AA235" s="33"/>
      <c r="AB235" s="34"/>
    </row>
    <row r="236" spans="2:28" ht="15.75">
      <c r="B236" s="172" t="s">
        <v>85</v>
      </c>
      <c r="C236" s="173" t="s">
        <v>139</v>
      </c>
      <c r="D236" s="260"/>
      <c r="E236" s="175">
        <v>1</v>
      </c>
      <c r="F236" s="176">
        <v>1</v>
      </c>
      <c r="G236" s="186">
        <v>4</v>
      </c>
      <c r="H236" s="379">
        <f t="shared" si="18"/>
        <v>45</v>
      </c>
      <c r="I236" s="341">
        <f t="shared" si="19"/>
        <v>30</v>
      </c>
      <c r="J236" s="341"/>
      <c r="K236" s="341"/>
      <c r="L236" s="341">
        <f>SUM(P236,T236,X236,AB236)</f>
        <v>15</v>
      </c>
      <c r="M236" s="258"/>
      <c r="N236" s="177"/>
      <c r="O236" s="177"/>
      <c r="P236" s="179"/>
      <c r="Q236" s="261">
        <v>30</v>
      </c>
      <c r="R236" s="177"/>
      <c r="S236" s="177"/>
      <c r="T236" s="178">
        <v>15</v>
      </c>
      <c r="U236" s="258"/>
      <c r="V236" s="177"/>
      <c r="W236" s="177"/>
      <c r="X236" s="178"/>
      <c r="Y236" s="182"/>
      <c r="Z236" s="33"/>
      <c r="AA236" s="33"/>
      <c r="AB236" s="34"/>
    </row>
    <row r="237" spans="2:28" ht="15.75">
      <c r="B237" s="172" t="s">
        <v>49</v>
      </c>
      <c r="C237" s="173" t="s">
        <v>140</v>
      </c>
      <c r="D237" s="260"/>
      <c r="E237" s="175"/>
      <c r="F237" s="176">
        <v>2</v>
      </c>
      <c r="G237" s="186">
        <v>1</v>
      </c>
      <c r="H237" s="379">
        <f t="shared" si="18"/>
        <v>45</v>
      </c>
      <c r="I237" s="341">
        <f t="shared" si="19"/>
        <v>15</v>
      </c>
      <c r="J237" s="341">
        <f>SUM(N237,R237,V237,Z237)</f>
        <v>15</v>
      </c>
      <c r="K237" s="341"/>
      <c r="L237" s="341">
        <f>SUM(P237,T237,X237,AB237)</f>
        <v>15</v>
      </c>
      <c r="M237" s="258"/>
      <c r="N237" s="177"/>
      <c r="O237" s="177"/>
      <c r="P237" s="179"/>
      <c r="Q237" s="258"/>
      <c r="R237" s="177"/>
      <c r="S237" s="177"/>
      <c r="T237" s="178"/>
      <c r="U237" s="258">
        <v>15</v>
      </c>
      <c r="V237" s="177">
        <v>15</v>
      </c>
      <c r="W237" s="177"/>
      <c r="X237" s="178">
        <v>15</v>
      </c>
      <c r="Y237" s="182"/>
      <c r="Z237" s="33"/>
      <c r="AA237" s="33"/>
      <c r="AB237" s="34"/>
    </row>
    <row r="238" spans="2:28" ht="15.75">
      <c r="B238" s="183" t="s">
        <v>50</v>
      </c>
      <c r="C238" s="173" t="s">
        <v>141</v>
      </c>
      <c r="D238" s="260"/>
      <c r="E238" s="175"/>
      <c r="F238" s="176">
        <v>2</v>
      </c>
      <c r="G238" s="186">
        <v>5</v>
      </c>
      <c r="H238" s="379">
        <f t="shared" si="18"/>
        <v>60</v>
      </c>
      <c r="I238" s="341">
        <f t="shared" si="19"/>
        <v>30</v>
      </c>
      <c r="J238" s="341">
        <f>SUM(N238,R238,V238,Z238)</f>
        <v>15</v>
      </c>
      <c r="K238" s="341"/>
      <c r="L238" s="341">
        <f>SUM(P238,T238,X238,AB238)</f>
        <v>15</v>
      </c>
      <c r="M238" s="258"/>
      <c r="N238" s="177"/>
      <c r="O238" s="177"/>
      <c r="P238" s="179"/>
      <c r="Q238" s="271">
        <v>30</v>
      </c>
      <c r="R238" s="177">
        <v>15</v>
      </c>
      <c r="S238" s="177"/>
      <c r="T238" s="178">
        <v>15</v>
      </c>
      <c r="U238" s="188"/>
      <c r="V238" s="177"/>
      <c r="W238" s="177"/>
      <c r="X238" s="178"/>
      <c r="Y238" s="182"/>
      <c r="Z238" s="33"/>
      <c r="AA238" s="33"/>
      <c r="AB238" s="34"/>
    </row>
    <row r="239" spans="2:28" ht="15.75">
      <c r="B239" s="172" t="s">
        <v>51</v>
      </c>
      <c r="C239" s="173" t="s">
        <v>142</v>
      </c>
      <c r="D239" s="260"/>
      <c r="E239" s="175"/>
      <c r="F239" s="176">
        <v>1</v>
      </c>
      <c r="G239" s="186">
        <v>2</v>
      </c>
      <c r="H239" s="379">
        <f t="shared" si="18"/>
        <v>30</v>
      </c>
      <c r="I239" s="341">
        <f t="shared" si="19"/>
        <v>15</v>
      </c>
      <c r="J239" s="341">
        <f>SUM(N239,R239,V239,Z239)</f>
        <v>15</v>
      </c>
      <c r="K239" s="341"/>
      <c r="L239" s="341"/>
      <c r="M239" s="258"/>
      <c r="N239" s="177"/>
      <c r="O239" s="177"/>
      <c r="P239" s="179"/>
      <c r="Q239" s="258">
        <v>15</v>
      </c>
      <c r="R239" s="177">
        <v>15</v>
      </c>
      <c r="S239" s="177"/>
      <c r="T239" s="178"/>
      <c r="U239" s="258"/>
      <c r="V239" s="177"/>
      <c r="W239" s="177"/>
      <c r="X239" s="178"/>
      <c r="Y239" s="182"/>
      <c r="Z239" s="33"/>
      <c r="AA239" s="33"/>
      <c r="AB239" s="34"/>
    </row>
    <row r="240" spans="2:28" ht="15.75">
      <c r="B240" s="183" t="s">
        <v>69</v>
      </c>
      <c r="C240" s="173" t="s">
        <v>88</v>
      </c>
      <c r="D240" s="260"/>
      <c r="E240" s="175"/>
      <c r="F240" s="176">
        <v>1</v>
      </c>
      <c r="G240" s="186">
        <v>5</v>
      </c>
      <c r="H240" s="379">
        <f t="shared" si="18"/>
        <v>30</v>
      </c>
      <c r="I240" s="341"/>
      <c r="J240" s="341"/>
      <c r="K240" s="341"/>
      <c r="L240" s="341">
        <f>SUM(P240,T240,X240,AB240)</f>
        <v>30</v>
      </c>
      <c r="M240" s="258"/>
      <c r="N240" s="177"/>
      <c r="O240" s="177"/>
      <c r="P240" s="179"/>
      <c r="Q240" s="258"/>
      <c r="R240" s="177"/>
      <c r="S240" s="177"/>
      <c r="T240" s="178">
        <v>30</v>
      </c>
      <c r="U240" s="258"/>
      <c r="V240" s="177"/>
      <c r="W240" s="177"/>
      <c r="X240" s="178"/>
      <c r="Y240" s="182"/>
      <c r="Z240" s="33"/>
      <c r="AA240" s="33"/>
      <c r="AB240" s="34"/>
    </row>
    <row r="241" spans="2:28" ht="15.75">
      <c r="B241" s="172" t="s">
        <v>70</v>
      </c>
      <c r="C241" s="184" t="s">
        <v>72</v>
      </c>
      <c r="D241" s="185"/>
      <c r="E241" s="175"/>
      <c r="F241" s="176">
        <v>1</v>
      </c>
      <c r="G241" s="186">
        <v>2</v>
      </c>
      <c r="H241" s="379">
        <f t="shared" si="18"/>
        <v>30</v>
      </c>
      <c r="I241" s="341"/>
      <c r="J241" s="341"/>
      <c r="K241" s="341"/>
      <c r="L241" s="341">
        <f>SUM(P241,T241,X241,AB241)</f>
        <v>30</v>
      </c>
      <c r="M241" s="258"/>
      <c r="N241" s="177"/>
      <c r="O241" s="177"/>
      <c r="P241" s="179"/>
      <c r="Q241" s="258"/>
      <c r="R241" s="177"/>
      <c r="S241" s="177"/>
      <c r="T241" s="178"/>
      <c r="U241" s="258"/>
      <c r="V241" s="177"/>
      <c r="W241" s="177"/>
      <c r="X241" s="178">
        <v>30</v>
      </c>
      <c r="Y241" s="182"/>
      <c r="Z241" s="281"/>
      <c r="AA241" s="281"/>
      <c r="AB241" s="282"/>
    </row>
    <row r="242" spans="2:28" ht="15.75">
      <c r="B242" s="172" t="s">
        <v>71</v>
      </c>
      <c r="C242" s="272" t="s">
        <v>131</v>
      </c>
      <c r="D242" s="193"/>
      <c r="E242" s="194"/>
      <c r="F242" s="195"/>
      <c r="G242" s="196">
        <v>20</v>
      </c>
      <c r="H242" s="187"/>
      <c r="I242" s="188"/>
      <c r="J242" s="188"/>
      <c r="K242" s="188"/>
      <c r="L242" s="189"/>
      <c r="M242" s="190"/>
      <c r="N242" s="188"/>
      <c r="O242" s="188"/>
      <c r="P242" s="189"/>
      <c r="Q242" s="190"/>
      <c r="R242" s="188"/>
      <c r="S242" s="188"/>
      <c r="T242" s="191"/>
      <c r="U242" s="190"/>
      <c r="V242" s="188"/>
      <c r="W242" s="188"/>
      <c r="X242" s="191"/>
      <c r="Y242" s="192"/>
      <c r="Z242" s="45"/>
      <c r="AA242" s="45"/>
      <c r="AB242" s="48"/>
    </row>
    <row r="243" spans="2:28" ht="15.75">
      <c r="B243" s="26"/>
      <c r="C243" s="139"/>
      <c r="D243" s="116"/>
      <c r="E243" s="117"/>
      <c r="F243" s="118"/>
      <c r="G243" s="119"/>
      <c r="H243" s="120"/>
      <c r="I243" s="121"/>
      <c r="J243" s="121"/>
      <c r="K243" s="121"/>
      <c r="L243" s="122"/>
      <c r="M243" s="123"/>
      <c r="N243" s="121"/>
      <c r="O243" s="121"/>
      <c r="P243" s="122"/>
      <c r="Q243" s="123"/>
      <c r="R243" s="121"/>
      <c r="S243" s="121"/>
      <c r="T243" s="124"/>
      <c r="U243" s="123"/>
      <c r="V243" s="121"/>
      <c r="W243" s="121"/>
      <c r="X243" s="124"/>
      <c r="Y243" s="125"/>
      <c r="Z243" s="121"/>
      <c r="AA243" s="121"/>
      <c r="AB243" s="124"/>
    </row>
    <row r="244" spans="2:28" ht="16.5" thickBot="1">
      <c r="B244" s="26"/>
      <c r="C244" s="54"/>
      <c r="D244" s="55"/>
      <c r="E244" s="56"/>
      <c r="F244" s="57"/>
      <c r="G244" s="58"/>
      <c r="H244" s="59"/>
      <c r="I244" s="60"/>
      <c r="J244" s="60"/>
      <c r="K244" s="60"/>
      <c r="L244" s="61"/>
      <c r="M244" s="62"/>
      <c r="N244" s="60"/>
      <c r="O244" s="60"/>
      <c r="P244" s="61"/>
      <c r="Q244" s="62"/>
      <c r="R244" s="60"/>
      <c r="S244" s="60"/>
      <c r="T244" s="63"/>
      <c r="U244" s="62"/>
      <c r="V244" s="60"/>
      <c r="W244" s="60"/>
      <c r="X244" s="63"/>
      <c r="Y244" s="64"/>
      <c r="Z244" s="60"/>
      <c r="AA244" s="60"/>
      <c r="AB244" s="63"/>
    </row>
    <row r="245" spans="2:28" ht="13.5" customHeight="1" thickTop="1">
      <c r="B245" s="65"/>
      <c r="C245" s="671" t="s">
        <v>29</v>
      </c>
      <c r="D245" s="672"/>
      <c r="E245" s="675">
        <f>SUM(E230:E244)</f>
        <v>3</v>
      </c>
      <c r="F245" s="664">
        <f aca="true" t="shared" si="20" ref="F245:L245">SUM(F230:F244)</f>
        <v>18</v>
      </c>
      <c r="G245" s="659">
        <f t="shared" si="20"/>
        <v>51</v>
      </c>
      <c r="H245" s="669">
        <f t="shared" si="20"/>
        <v>465</v>
      </c>
      <c r="I245" s="664">
        <f t="shared" si="20"/>
        <v>210</v>
      </c>
      <c r="J245" s="664">
        <f t="shared" si="20"/>
        <v>60</v>
      </c>
      <c r="K245" s="664">
        <f t="shared" si="20"/>
        <v>15</v>
      </c>
      <c r="L245" s="659">
        <f t="shared" si="20"/>
        <v>180</v>
      </c>
      <c r="M245" s="66">
        <f>SUM(M230:M244)</f>
        <v>0</v>
      </c>
      <c r="N245" s="67">
        <f aca="true" t="shared" si="21" ref="N245:AB245">SUM(N230:N244)</f>
        <v>0</v>
      </c>
      <c r="O245" s="67">
        <f t="shared" si="21"/>
        <v>0</v>
      </c>
      <c r="P245" s="68">
        <f t="shared" si="21"/>
        <v>0</v>
      </c>
      <c r="Q245" s="66">
        <f t="shared" si="21"/>
        <v>120</v>
      </c>
      <c r="R245" s="67">
        <f t="shared" si="21"/>
        <v>45</v>
      </c>
      <c r="S245" s="67">
        <f t="shared" si="21"/>
        <v>15</v>
      </c>
      <c r="T245" s="69">
        <f t="shared" si="21"/>
        <v>75</v>
      </c>
      <c r="U245" s="70">
        <f t="shared" si="21"/>
        <v>90</v>
      </c>
      <c r="V245" s="67">
        <f t="shared" si="21"/>
        <v>15</v>
      </c>
      <c r="W245" s="67">
        <f t="shared" si="21"/>
        <v>0</v>
      </c>
      <c r="X245" s="68">
        <f t="shared" si="21"/>
        <v>105</v>
      </c>
      <c r="Y245" s="66">
        <f t="shared" si="21"/>
        <v>0</v>
      </c>
      <c r="Z245" s="67">
        <f t="shared" si="21"/>
        <v>0</v>
      </c>
      <c r="AA245" s="67">
        <f t="shared" si="21"/>
        <v>0</v>
      </c>
      <c r="AB245" s="69">
        <f t="shared" si="21"/>
        <v>0</v>
      </c>
    </row>
    <row r="246" spans="2:30" ht="13.5" customHeight="1" thickBot="1">
      <c r="B246" s="71"/>
      <c r="C246" s="673"/>
      <c r="D246" s="674"/>
      <c r="E246" s="676"/>
      <c r="F246" s="665"/>
      <c r="G246" s="660"/>
      <c r="H246" s="670"/>
      <c r="I246" s="665"/>
      <c r="J246" s="665"/>
      <c r="K246" s="665"/>
      <c r="L246" s="660"/>
      <c r="M246" s="72"/>
      <c r="N246" s="73">
        <f>SUM(M245:P245)</f>
        <v>0</v>
      </c>
      <c r="O246" s="73"/>
      <c r="P246" s="73"/>
      <c r="Q246" s="72"/>
      <c r="R246" s="73">
        <f>SUM(Q245:T245)</f>
        <v>255</v>
      </c>
      <c r="S246" s="73"/>
      <c r="T246" s="74"/>
      <c r="U246" s="73"/>
      <c r="V246" s="73">
        <f>SUM(U245:X245)</f>
        <v>210</v>
      </c>
      <c r="W246" s="73"/>
      <c r="X246" s="73"/>
      <c r="Y246" s="72"/>
      <c r="Z246" s="73">
        <f>SUM(Y245:AB245)</f>
        <v>0</v>
      </c>
      <c r="AA246" s="73"/>
      <c r="AB246" s="74"/>
      <c r="AD246" s="3">
        <f>SUM(M246:AB246)*15</f>
        <v>6975</v>
      </c>
    </row>
    <row r="247" spans="2:28" ht="12.75" customHeight="1">
      <c r="B247" s="642" t="s">
        <v>145</v>
      </c>
      <c r="C247" s="643"/>
      <c r="D247" s="644"/>
      <c r="E247" s="528" t="s">
        <v>430</v>
      </c>
      <c r="F247" s="531" t="s">
        <v>33</v>
      </c>
      <c r="G247" s="611" t="s">
        <v>64</v>
      </c>
      <c r="H247" s="663" t="s">
        <v>17</v>
      </c>
      <c r="I247" s="640" t="s">
        <v>19</v>
      </c>
      <c r="J247" s="640" t="s">
        <v>20</v>
      </c>
      <c r="K247" s="640" t="s">
        <v>21</v>
      </c>
      <c r="L247" s="657" t="s">
        <v>57</v>
      </c>
      <c r="M247" s="619" t="s">
        <v>123</v>
      </c>
      <c r="N247" s="620"/>
      <c r="O247" s="620"/>
      <c r="P247" s="637"/>
      <c r="Q247" s="619" t="s">
        <v>124</v>
      </c>
      <c r="R247" s="620"/>
      <c r="S247" s="620"/>
      <c r="T247" s="621"/>
      <c r="U247" s="666" t="s">
        <v>125</v>
      </c>
      <c r="V247" s="620"/>
      <c r="W247" s="620"/>
      <c r="X247" s="637"/>
      <c r="Y247" s="634" t="s">
        <v>126</v>
      </c>
      <c r="Z247" s="606"/>
      <c r="AA247" s="606"/>
      <c r="AB247" s="607"/>
    </row>
    <row r="248" spans="2:28" ht="12.75">
      <c r="B248" s="642"/>
      <c r="C248" s="643"/>
      <c r="D248" s="644"/>
      <c r="E248" s="529"/>
      <c r="F248" s="531"/>
      <c r="G248" s="645"/>
      <c r="H248" s="663"/>
      <c r="I248" s="640"/>
      <c r="J248" s="640"/>
      <c r="K248" s="640"/>
      <c r="L248" s="657"/>
      <c r="M248" s="628" t="s">
        <v>19</v>
      </c>
      <c r="N248" s="635" t="s">
        <v>20</v>
      </c>
      <c r="O248" s="633" t="s">
        <v>22</v>
      </c>
      <c r="P248" s="617" t="s">
        <v>62</v>
      </c>
      <c r="Q248" s="628" t="s">
        <v>19</v>
      </c>
      <c r="R248" s="635" t="s">
        <v>20</v>
      </c>
      <c r="S248" s="633" t="s">
        <v>22</v>
      </c>
      <c r="T248" s="611" t="s">
        <v>62</v>
      </c>
      <c r="U248" s="638" t="s">
        <v>19</v>
      </c>
      <c r="V248" s="635" t="s">
        <v>20</v>
      </c>
      <c r="W248" s="633" t="s">
        <v>22</v>
      </c>
      <c r="X248" s="617" t="s">
        <v>62</v>
      </c>
      <c r="Y248" s="628" t="s">
        <v>19</v>
      </c>
      <c r="Z248" s="635" t="s">
        <v>20</v>
      </c>
      <c r="AA248" s="633" t="s">
        <v>22</v>
      </c>
      <c r="AB248" s="611" t="s">
        <v>62</v>
      </c>
    </row>
    <row r="249" spans="2:28" ht="13.5" thickBot="1">
      <c r="B249" s="642"/>
      <c r="C249" s="643"/>
      <c r="D249" s="644"/>
      <c r="E249" s="530"/>
      <c r="F249" s="532"/>
      <c r="G249" s="612"/>
      <c r="H249" s="629"/>
      <c r="I249" s="641"/>
      <c r="J249" s="641"/>
      <c r="K249" s="641"/>
      <c r="L249" s="658"/>
      <c r="M249" s="629"/>
      <c r="N249" s="636"/>
      <c r="O249" s="532"/>
      <c r="P249" s="618"/>
      <c r="Q249" s="629"/>
      <c r="R249" s="636"/>
      <c r="S249" s="532"/>
      <c r="T249" s="612"/>
      <c r="U249" s="639"/>
      <c r="V249" s="636"/>
      <c r="W249" s="532"/>
      <c r="X249" s="618"/>
      <c r="Y249" s="629"/>
      <c r="Z249" s="636"/>
      <c r="AA249" s="532"/>
      <c r="AB249" s="612"/>
    </row>
    <row r="250" spans="2:28" ht="12.75" customHeight="1">
      <c r="B250" s="642"/>
      <c r="C250" s="643"/>
      <c r="D250" s="644"/>
      <c r="E250" s="646">
        <f aca="true" t="shared" si="22" ref="E250:AB250">SUM(E27,E81,E245)</f>
        <v>11</v>
      </c>
      <c r="F250" s="630">
        <f t="shared" si="22"/>
        <v>37</v>
      </c>
      <c r="G250" s="624">
        <f t="shared" si="22"/>
        <v>90</v>
      </c>
      <c r="H250" s="622">
        <f t="shared" si="22"/>
        <v>930</v>
      </c>
      <c r="I250" s="630">
        <f t="shared" si="22"/>
        <v>455</v>
      </c>
      <c r="J250" s="630">
        <f t="shared" si="22"/>
        <v>190</v>
      </c>
      <c r="K250" s="630">
        <f t="shared" si="22"/>
        <v>60</v>
      </c>
      <c r="L250" s="624">
        <f t="shared" si="22"/>
        <v>225</v>
      </c>
      <c r="M250" s="75">
        <f>SUM(M86,M245)</f>
        <v>175</v>
      </c>
      <c r="N250" s="75">
        <f>SUM(N86,N245)</f>
        <v>95</v>
      </c>
      <c r="O250" s="75">
        <f>SUM(O86,O245)</f>
        <v>30</v>
      </c>
      <c r="P250" s="75">
        <f>SUM(P86,P245)</f>
        <v>15</v>
      </c>
      <c r="Q250" s="75">
        <f>SUM(Q86,Q245)</f>
        <v>150</v>
      </c>
      <c r="R250" s="75">
        <f aca="true" t="shared" si="23" ref="R250:X250">SUM(R86,R245)</f>
        <v>80</v>
      </c>
      <c r="S250" s="75">
        <f t="shared" si="23"/>
        <v>15</v>
      </c>
      <c r="T250" s="75">
        <f t="shared" si="23"/>
        <v>90</v>
      </c>
      <c r="U250" s="75">
        <f t="shared" si="23"/>
        <v>130</v>
      </c>
      <c r="V250" s="75">
        <f t="shared" si="23"/>
        <v>15</v>
      </c>
      <c r="W250" s="75">
        <f t="shared" si="23"/>
        <v>15</v>
      </c>
      <c r="X250" s="75">
        <f t="shared" si="23"/>
        <v>120</v>
      </c>
      <c r="Y250" s="75">
        <f t="shared" si="22"/>
        <v>0</v>
      </c>
      <c r="Z250" s="76">
        <f t="shared" si="22"/>
        <v>0</v>
      </c>
      <c r="AA250" s="76">
        <f t="shared" si="22"/>
        <v>0</v>
      </c>
      <c r="AB250" s="78">
        <f t="shared" si="22"/>
        <v>0</v>
      </c>
    </row>
    <row r="251" spans="2:30" ht="13.5" customHeight="1" thickBot="1">
      <c r="B251" s="642"/>
      <c r="C251" s="643"/>
      <c r="D251" s="644"/>
      <c r="E251" s="647"/>
      <c r="F251" s="631"/>
      <c r="G251" s="625"/>
      <c r="H251" s="623"/>
      <c r="I251" s="631"/>
      <c r="J251" s="631"/>
      <c r="K251" s="631"/>
      <c r="L251" s="625"/>
      <c r="M251" s="626">
        <f>SUM(M250:P250)</f>
        <v>315</v>
      </c>
      <c r="N251" s="627"/>
      <c r="O251" s="627"/>
      <c r="P251" s="632"/>
      <c r="Q251" s="626">
        <f>SUM(Q250:T250)</f>
        <v>335</v>
      </c>
      <c r="R251" s="627"/>
      <c r="S251" s="627"/>
      <c r="T251" s="632"/>
      <c r="U251" s="626">
        <f>SUM(U250:X250)</f>
        <v>280</v>
      </c>
      <c r="V251" s="627"/>
      <c r="W251" s="627"/>
      <c r="X251" s="627"/>
      <c r="Y251" s="626">
        <f>SUM(Y250:AB250)</f>
        <v>0</v>
      </c>
      <c r="Z251" s="627"/>
      <c r="AA251" s="627"/>
      <c r="AB251" s="632"/>
      <c r="AD251" s="3">
        <f>SUM(M251:AB251)*15</f>
        <v>13950</v>
      </c>
    </row>
    <row r="252" spans="2:30" ht="12.75">
      <c r="B252" s="642"/>
      <c r="C252" s="643"/>
      <c r="D252" s="644"/>
      <c r="E252" s="648" t="s">
        <v>31</v>
      </c>
      <c r="F252" s="649"/>
      <c r="G252" s="650"/>
      <c r="H252" s="605" t="s">
        <v>32</v>
      </c>
      <c r="I252" s="606"/>
      <c r="J252" s="606"/>
      <c r="K252" s="606"/>
      <c r="L252" s="607"/>
      <c r="M252" s="489">
        <v>4</v>
      </c>
      <c r="N252" s="490"/>
      <c r="O252" s="490"/>
      <c r="P252" s="491"/>
      <c r="Q252" s="489">
        <v>4</v>
      </c>
      <c r="R252" s="490"/>
      <c r="S252" s="490"/>
      <c r="T252" s="491"/>
      <c r="U252" s="489">
        <v>3</v>
      </c>
      <c r="V252" s="490"/>
      <c r="W252" s="490"/>
      <c r="X252" s="491"/>
      <c r="Y252" s="489">
        <v>0</v>
      </c>
      <c r="Z252" s="490"/>
      <c r="AA252" s="490"/>
      <c r="AB252" s="491"/>
      <c r="AD252" s="3">
        <f>SUM(M252:AB252)</f>
        <v>11</v>
      </c>
    </row>
    <row r="253" spans="2:30" ht="12.75">
      <c r="B253" s="642"/>
      <c r="C253" s="643"/>
      <c r="D253" s="644"/>
      <c r="E253" s="651"/>
      <c r="F253" s="652"/>
      <c r="G253" s="653"/>
      <c r="H253" s="608" t="s">
        <v>33</v>
      </c>
      <c r="I253" s="609"/>
      <c r="J253" s="609"/>
      <c r="K253" s="609"/>
      <c r="L253" s="610"/>
      <c r="M253" s="495">
        <v>13</v>
      </c>
      <c r="N253" s="496"/>
      <c r="O253" s="496"/>
      <c r="P253" s="497"/>
      <c r="Q253" s="495">
        <v>12</v>
      </c>
      <c r="R253" s="496"/>
      <c r="S253" s="496"/>
      <c r="T253" s="497"/>
      <c r="U253" s="495">
        <v>12</v>
      </c>
      <c r="V253" s="496"/>
      <c r="W253" s="496"/>
      <c r="X253" s="497"/>
      <c r="Y253" s="495">
        <v>0</v>
      </c>
      <c r="Z253" s="496"/>
      <c r="AA253" s="496"/>
      <c r="AB253" s="497"/>
      <c r="AD253" s="3">
        <f>SUM(M253:AB253)</f>
        <v>37</v>
      </c>
    </row>
    <row r="254" spans="2:30" ht="13.5" thickBot="1">
      <c r="B254" s="642"/>
      <c r="C254" s="643"/>
      <c r="D254" s="644"/>
      <c r="E254" s="654"/>
      <c r="F254" s="655"/>
      <c r="G254" s="656"/>
      <c r="H254" s="608" t="s">
        <v>64</v>
      </c>
      <c r="I254" s="609"/>
      <c r="J254" s="609"/>
      <c r="K254" s="609"/>
      <c r="L254" s="610"/>
      <c r="M254" s="498">
        <v>30</v>
      </c>
      <c r="N254" s="498"/>
      <c r="O254" s="498"/>
      <c r="P254" s="498"/>
      <c r="Q254" s="498">
        <v>30</v>
      </c>
      <c r="R254" s="498"/>
      <c r="S254" s="498"/>
      <c r="T254" s="498"/>
      <c r="U254" s="498">
        <v>30</v>
      </c>
      <c r="V254" s="498"/>
      <c r="W254" s="498"/>
      <c r="X254" s="498"/>
      <c r="Y254" s="498">
        <v>0</v>
      </c>
      <c r="Z254" s="498"/>
      <c r="AA254" s="498"/>
      <c r="AB254" s="498"/>
      <c r="AD254" s="3">
        <f>SUM(M254:AB254)</f>
        <v>90</v>
      </c>
    </row>
    <row r="255" spans="2:28" ht="12.75">
      <c r="B255" s="80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2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3"/>
    </row>
    <row r="256" spans="2:28" ht="20.25">
      <c r="B256" s="84" t="s">
        <v>59</v>
      </c>
      <c r="C256" s="85"/>
      <c r="D256" s="85"/>
      <c r="E256" s="85"/>
      <c r="F256" s="85"/>
      <c r="G256" s="85"/>
      <c r="H256" s="85"/>
      <c r="I256" s="2"/>
      <c r="J256" s="2"/>
      <c r="K256" s="2"/>
      <c r="L256" s="2"/>
      <c r="M256" s="2"/>
      <c r="N256" s="2"/>
      <c r="O256" s="2"/>
      <c r="P256" s="2"/>
      <c r="Q256" s="86"/>
      <c r="R256" s="388" t="s">
        <v>523</v>
      </c>
      <c r="S256" s="226"/>
      <c r="T256" s="226"/>
      <c r="U256" s="226"/>
      <c r="V256" s="226"/>
      <c r="W256" s="226"/>
      <c r="X256" s="226"/>
      <c r="Y256" s="226"/>
      <c r="Z256" s="226"/>
      <c r="AA256" s="226"/>
      <c r="AB256" s="228"/>
    </row>
    <row r="257" spans="2:28" ht="15.75">
      <c r="B257" s="88"/>
      <c r="C257" s="230" t="s">
        <v>24</v>
      </c>
      <c r="D257" s="383" t="s">
        <v>431</v>
      </c>
      <c r="E257" s="384"/>
      <c r="F257" s="384"/>
      <c r="G257" s="384"/>
      <c r="H257" s="384"/>
      <c r="I257" s="384"/>
      <c r="J257" s="384"/>
      <c r="K257" s="384"/>
      <c r="L257" s="384"/>
      <c r="M257" s="384"/>
      <c r="N257" s="10"/>
      <c r="O257" s="10"/>
      <c r="P257" s="10"/>
      <c r="Q257" s="90"/>
      <c r="R257" s="2" t="s">
        <v>522</v>
      </c>
      <c r="S257" s="232"/>
      <c r="T257" s="232"/>
      <c r="U257" s="226"/>
      <c r="V257" s="226"/>
      <c r="W257" s="226"/>
      <c r="X257" s="226"/>
      <c r="Y257" s="226"/>
      <c r="Z257" s="157"/>
      <c r="AA257" s="157"/>
      <c r="AB257" s="233"/>
    </row>
    <row r="258" spans="2:28" ht="15.75">
      <c r="B258" s="88"/>
      <c r="C258" s="230" t="s">
        <v>25</v>
      </c>
      <c r="D258" s="385" t="s">
        <v>525</v>
      </c>
      <c r="E258" s="386"/>
      <c r="F258" s="386"/>
      <c r="G258" s="386"/>
      <c r="H258" s="386"/>
      <c r="I258" s="386"/>
      <c r="J258" s="386"/>
      <c r="K258" s="386"/>
      <c r="L258" s="386"/>
      <c r="M258" s="386"/>
      <c r="N258" s="8"/>
      <c r="O258" s="8"/>
      <c r="P258" s="8"/>
      <c r="Q258" s="86"/>
      <c r="R258" s="92" t="s">
        <v>34</v>
      </c>
      <c r="S258" s="93"/>
      <c r="T258" s="93"/>
      <c r="U258" s="94"/>
      <c r="V258" s="95"/>
      <c r="W258" s="2"/>
      <c r="X258" s="2"/>
      <c r="Y258" s="95"/>
      <c r="Z258" s="95"/>
      <c r="AA258" s="95"/>
      <c r="AB258" s="87"/>
    </row>
    <row r="259" spans="2:28" ht="15.75">
      <c r="B259" s="88"/>
      <c r="C259" s="140"/>
      <c r="D259" s="140"/>
      <c r="H259" s="96"/>
      <c r="I259" s="96"/>
      <c r="J259" s="96"/>
      <c r="K259" s="96"/>
      <c r="L259" s="96"/>
      <c r="M259" s="96"/>
      <c r="N259" s="96"/>
      <c r="O259" s="96"/>
      <c r="P259" s="96"/>
      <c r="Q259" s="86"/>
      <c r="R259" s="94" t="s">
        <v>35</v>
      </c>
      <c r="S259" s="94" t="s">
        <v>36</v>
      </c>
      <c r="T259" s="85"/>
      <c r="U259" s="91"/>
      <c r="V259" s="2"/>
      <c r="W259" s="2"/>
      <c r="X259" s="2"/>
      <c r="Y259" s="2"/>
      <c r="Z259" s="2"/>
      <c r="AA259" s="2"/>
      <c r="AB259" s="97"/>
    </row>
    <row r="260" spans="2:28" ht="15.75">
      <c r="B260" s="88"/>
      <c r="C260" s="140"/>
      <c r="D260" s="140"/>
      <c r="E260" s="96"/>
      <c r="F260" s="96"/>
      <c r="G260" s="96"/>
      <c r="H260" s="25"/>
      <c r="I260" s="98"/>
      <c r="J260" s="98"/>
      <c r="K260" s="98"/>
      <c r="L260" s="98"/>
      <c r="M260" s="98"/>
      <c r="N260" s="98"/>
      <c r="O260" s="98"/>
      <c r="P260" s="98"/>
      <c r="Q260" s="86"/>
      <c r="R260" s="93" t="s">
        <v>37</v>
      </c>
      <c r="S260" s="93" t="s">
        <v>38</v>
      </c>
      <c r="T260" s="99"/>
      <c r="U260" s="99"/>
      <c r="V260" s="2"/>
      <c r="W260" s="2"/>
      <c r="X260" s="2"/>
      <c r="Y260" s="2"/>
      <c r="Z260" s="2"/>
      <c r="AA260" s="2"/>
      <c r="AB260" s="87"/>
    </row>
    <row r="261" spans="2:28" ht="15.75">
      <c r="B261" s="88"/>
      <c r="C261" s="245"/>
      <c r="D261" s="246"/>
      <c r="E261" s="25"/>
      <c r="F261" s="25"/>
      <c r="G261" s="25"/>
      <c r="H261" s="25"/>
      <c r="I261" s="25"/>
      <c r="J261" s="25"/>
      <c r="K261" s="25"/>
      <c r="L261" s="100"/>
      <c r="M261" s="25"/>
      <c r="N261" s="25"/>
      <c r="O261" s="25"/>
      <c r="P261" s="25"/>
      <c r="Q261" s="86"/>
      <c r="R261" s="94" t="s">
        <v>21</v>
      </c>
      <c r="S261" s="101" t="s">
        <v>39</v>
      </c>
      <c r="T261" s="85"/>
      <c r="U261" s="85"/>
      <c r="V261" s="2"/>
      <c r="W261" s="2"/>
      <c r="X261" s="2"/>
      <c r="Y261" s="2"/>
      <c r="Z261" s="2"/>
      <c r="AA261" s="2"/>
      <c r="AB261" s="87"/>
    </row>
    <row r="262" spans="2:28" ht="15.75">
      <c r="B262" s="88"/>
      <c r="C262" s="89"/>
      <c r="D262" s="1"/>
      <c r="E262" s="25"/>
      <c r="F262" s="25"/>
      <c r="G262" s="25"/>
      <c r="H262" s="25"/>
      <c r="I262" s="10"/>
      <c r="J262" s="10"/>
      <c r="K262" s="10"/>
      <c r="L262" s="10"/>
      <c r="M262" s="10"/>
      <c r="N262" s="10"/>
      <c r="O262" s="10"/>
      <c r="P262" s="10"/>
      <c r="Q262" s="86"/>
      <c r="R262" s="94" t="s">
        <v>40</v>
      </c>
      <c r="S262" s="94" t="s">
        <v>41</v>
      </c>
      <c r="T262" s="85"/>
      <c r="U262" s="85"/>
      <c r="V262" s="2"/>
      <c r="W262" s="2"/>
      <c r="X262" s="2"/>
      <c r="Y262" s="2"/>
      <c r="Z262" s="2"/>
      <c r="AA262" s="2"/>
      <c r="AB262" s="87"/>
    </row>
    <row r="263" spans="2:28" ht="15.75">
      <c r="B263" s="88"/>
      <c r="D263" s="2"/>
      <c r="E263" s="25"/>
      <c r="F263" s="25"/>
      <c r="G263" s="25"/>
      <c r="H263" s="10"/>
      <c r="I263" s="10"/>
      <c r="J263" s="10"/>
      <c r="K263" s="10"/>
      <c r="L263" s="10"/>
      <c r="M263" s="10"/>
      <c r="N263" s="10"/>
      <c r="O263" s="10"/>
      <c r="P263" s="10"/>
      <c r="Q263" s="86"/>
      <c r="R263" s="94" t="s">
        <v>42</v>
      </c>
      <c r="S263" s="94" t="s">
        <v>43</v>
      </c>
      <c r="T263" s="85"/>
      <c r="U263" s="91"/>
      <c r="V263" s="2"/>
      <c r="W263" s="2"/>
      <c r="X263" s="2"/>
      <c r="Y263" s="2"/>
      <c r="Z263" s="2"/>
      <c r="AA263" s="2"/>
      <c r="AB263" s="87"/>
    </row>
    <row r="264" spans="2:28" ht="15.75">
      <c r="B264" s="88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86"/>
      <c r="R264" s="93" t="s">
        <v>44</v>
      </c>
      <c r="S264" s="93" t="s">
        <v>45</v>
      </c>
      <c r="T264" s="85"/>
      <c r="U264" s="91"/>
      <c r="V264" s="2"/>
      <c r="W264" s="2"/>
      <c r="X264" s="2"/>
      <c r="Y264" s="2"/>
      <c r="Z264" s="2"/>
      <c r="AA264" s="2"/>
      <c r="AB264" s="87"/>
    </row>
    <row r="265" spans="2:28" ht="15.75">
      <c r="B265" s="88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86"/>
      <c r="R265" s="102"/>
      <c r="S265" s="93" t="s">
        <v>63</v>
      </c>
      <c r="U265" s="91"/>
      <c r="V265" s="2"/>
      <c r="W265" s="2"/>
      <c r="X265" s="2"/>
      <c r="Y265" s="2"/>
      <c r="Z265" s="2"/>
      <c r="AA265" s="2"/>
      <c r="AB265" s="87"/>
    </row>
    <row r="266" spans="2:28" ht="15" thickBot="1">
      <c r="B266" s="103"/>
      <c r="C266" s="104"/>
      <c r="D266" s="104"/>
      <c r="E266" s="104"/>
      <c r="F266" s="105"/>
      <c r="G266" s="105"/>
      <c r="H266" s="105"/>
      <c r="I266" s="105"/>
      <c r="J266" s="105"/>
      <c r="K266" s="105"/>
      <c r="L266" s="104"/>
      <c r="M266" s="104"/>
      <c r="N266" s="104"/>
      <c r="O266" s="104"/>
      <c r="P266" s="104"/>
      <c r="Q266" s="613" t="s">
        <v>144</v>
      </c>
      <c r="R266" s="614"/>
      <c r="S266" s="615"/>
      <c r="T266" s="615"/>
      <c r="U266" s="615"/>
      <c r="V266" s="615"/>
      <c r="W266" s="615"/>
      <c r="X266" s="615"/>
      <c r="Y266" s="615"/>
      <c r="Z266" s="615"/>
      <c r="AA266" s="615"/>
      <c r="AB266" s="616"/>
    </row>
    <row r="267" spans="2:28" ht="15.75" customHeight="1">
      <c r="B267" s="596"/>
      <c r="C267" s="597"/>
      <c r="D267" s="598"/>
      <c r="E267" s="599" t="s">
        <v>527</v>
      </c>
      <c r="F267" s="600"/>
      <c r="G267" s="600"/>
      <c r="H267" s="600"/>
      <c r="I267" s="600"/>
      <c r="J267" s="600"/>
      <c r="K267" s="600"/>
      <c r="L267" s="600"/>
      <c r="M267" s="600"/>
      <c r="N267" s="600"/>
      <c r="O267" s="600"/>
      <c r="P267" s="600"/>
      <c r="Q267" s="601"/>
      <c r="R267" s="590" t="s">
        <v>7</v>
      </c>
      <c r="S267" s="478"/>
      <c r="T267" s="478"/>
      <c r="U267" s="478"/>
      <c r="V267" s="478"/>
      <c r="W267" s="478"/>
      <c r="X267" s="478"/>
      <c r="Y267" s="478"/>
      <c r="Z267" s="478"/>
      <c r="AA267" s="478"/>
      <c r="AB267" s="591"/>
    </row>
    <row r="268" spans="2:28" ht="15.75" customHeight="1">
      <c r="B268" s="592" t="s">
        <v>89</v>
      </c>
      <c r="C268" s="580"/>
      <c r="D268" s="581"/>
      <c r="E268" s="602"/>
      <c r="F268" s="603"/>
      <c r="G268" s="603"/>
      <c r="H268" s="603"/>
      <c r="I268" s="603"/>
      <c r="J268" s="603"/>
      <c r="K268" s="603"/>
      <c r="L268" s="603"/>
      <c r="M268" s="603"/>
      <c r="N268" s="603"/>
      <c r="O268" s="603"/>
      <c r="P268" s="603"/>
      <c r="Q268" s="604"/>
      <c r="R268" s="141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6"/>
    </row>
    <row r="269" spans="2:28" ht="15" customHeight="1">
      <c r="B269" s="141"/>
      <c r="C269" s="142"/>
      <c r="D269" s="143"/>
      <c r="E269" s="147" t="s">
        <v>160</v>
      </c>
      <c r="F269" s="148"/>
      <c r="G269" s="148"/>
      <c r="H269" s="149" t="s">
        <v>161</v>
      </c>
      <c r="J269" s="144"/>
      <c r="K269" s="144"/>
      <c r="L269" s="144"/>
      <c r="M269" s="144"/>
      <c r="N269" s="144"/>
      <c r="O269" s="144"/>
      <c r="P269" s="144"/>
      <c r="Q269" s="144"/>
      <c r="R269" s="141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6"/>
    </row>
    <row r="270" spans="2:28" ht="15.75">
      <c r="B270" s="593" t="s">
        <v>172</v>
      </c>
      <c r="C270" s="594"/>
      <c r="D270" s="595"/>
      <c r="E270" s="150" t="s">
        <v>67</v>
      </c>
      <c r="F270" s="145"/>
      <c r="G270" s="145"/>
      <c r="H270" s="151" t="s">
        <v>129</v>
      </c>
      <c r="J270" s="151"/>
      <c r="K270" s="152"/>
      <c r="L270" s="145"/>
      <c r="M270" s="151"/>
      <c r="N270" s="151"/>
      <c r="O270" s="151"/>
      <c r="P270" s="151"/>
      <c r="Q270" s="151"/>
      <c r="R270" s="153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5"/>
    </row>
    <row r="271" spans="2:28" ht="15.75">
      <c r="B271" s="579"/>
      <c r="C271" s="580"/>
      <c r="D271" s="581"/>
      <c r="E271" s="150" t="s">
        <v>66</v>
      </c>
      <c r="F271" s="145"/>
      <c r="G271" s="145"/>
      <c r="H271" s="151" t="s">
        <v>130</v>
      </c>
      <c r="J271" s="151"/>
      <c r="K271" s="152"/>
      <c r="L271" s="151"/>
      <c r="M271" s="151"/>
      <c r="N271" s="157"/>
      <c r="O271" s="145"/>
      <c r="P271" s="151"/>
      <c r="Q271" s="151"/>
      <c r="R271" s="153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5"/>
    </row>
    <row r="272" spans="2:28" ht="15.75">
      <c r="B272" s="579"/>
      <c r="C272" s="580"/>
      <c r="D272" s="581"/>
      <c r="E272" s="150" t="s">
        <v>8</v>
      </c>
      <c r="F272" s="150"/>
      <c r="G272" s="150"/>
      <c r="H272" s="158" t="s">
        <v>73</v>
      </c>
      <c r="J272" s="158"/>
      <c r="K272" s="152"/>
      <c r="L272" s="151"/>
      <c r="M272" s="151"/>
      <c r="N272" s="151"/>
      <c r="O272" s="145"/>
      <c r="P272" s="151"/>
      <c r="Q272" s="151"/>
      <c r="R272" s="156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59"/>
    </row>
    <row r="273" spans="2:28" ht="15.75">
      <c r="B273" s="579" t="s">
        <v>65</v>
      </c>
      <c r="C273" s="580"/>
      <c r="D273" s="581"/>
      <c r="E273" s="160" t="s">
        <v>10</v>
      </c>
      <c r="F273" s="150"/>
      <c r="G273" s="150"/>
      <c r="H273" s="151" t="s">
        <v>190</v>
      </c>
      <c r="J273" s="158"/>
      <c r="K273" s="152"/>
      <c r="L273" s="151"/>
      <c r="M273" s="151"/>
      <c r="N273" s="151"/>
      <c r="O273" s="151"/>
      <c r="P273" s="151"/>
      <c r="Q273" s="151"/>
      <c r="R273" s="556" t="s">
        <v>9</v>
      </c>
      <c r="S273" s="557"/>
      <c r="T273" s="557"/>
      <c r="U273" s="557"/>
      <c r="V273" s="557"/>
      <c r="W273" s="557"/>
      <c r="X273" s="557"/>
      <c r="Y273" s="557"/>
      <c r="Z273" s="557"/>
      <c r="AA273" s="557"/>
      <c r="AB273" s="559"/>
    </row>
    <row r="274" spans="2:28" ht="15.75">
      <c r="B274" s="556" t="s">
        <v>60</v>
      </c>
      <c r="C274" s="557"/>
      <c r="D274" s="558"/>
      <c r="E274" s="160"/>
      <c r="F274" s="150"/>
      <c r="G274" s="150"/>
      <c r="H274" s="150"/>
      <c r="I274" s="158"/>
      <c r="J274" s="158"/>
      <c r="K274" s="152"/>
      <c r="L274" s="151"/>
      <c r="M274" s="151"/>
      <c r="N274" s="151"/>
      <c r="O274" s="151"/>
      <c r="P274" s="151"/>
      <c r="Q274" s="151"/>
      <c r="R274" s="556" t="s">
        <v>11</v>
      </c>
      <c r="S274" s="557"/>
      <c r="T274" s="557"/>
      <c r="U274" s="557"/>
      <c r="V274" s="557"/>
      <c r="W274" s="557"/>
      <c r="X274" s="557"/>
      <c r="Y274" s="557"/>
      <c r="Z274" s="557"/>
      <c r="AA274" s="557"/>
      <c r="AB274" s="559"/>
    </row>
    <row r="275" spans="2:28" ht="15.75">
      <c r="B275" s="579" t="s">
        <v>61</v>
      </c>
      <c r="C275" s="580"/>
      <c r="D275" s="581"/>
      <c r="E275" s="160"/>
      <c r="F275" s="150"/>
      <c r="G275" s="150"/>
      <c r="H275" s="150"/>
      <c r="I275" s="140"/>
      <c r="J275" s="140"/>
      <c r="K275" s="152"/>
      <c r="L275" s="151"/>
      <c r="M275" s="151"/>
      <c r="N275" s="151"/>
      <c r="O275" s="151"/>
      <c r="P275" s="151"/>
      <c r="Q275" s="151"/>
      <c r="R275" s="156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59"/>
    </row>
    <row r="276" spans="2:28" ht="16.5" thickBot="1">
      <c r="B276" s="560"/>
      <c r="C276" s="561"/>
      <c r="D276" s="562"/>
      <c r="E276" s="161"/>
      <c r="F276" s="162"/>
      <c r="G276" s="162"/>
      <c r="H276" s="162"/>
      <c r="I276" s="162"/>
      <c r="J276" s="162"/>
      <c r="K276" s="162"/>
      <c r="L276" s="163"/>
      <c r="M276" s="163"/>
      <c r="N276" s="163"/>
      <c r="O276" s="163"/>
      <c r="P276" s="163"/>
      <c r="Q276" s="163"/>
      <c r="R276" s="164" t="s">
        <v>68</v>
      </c>
      <c r="S276" s="165"/>
      <c r="T276" s="165"/>
      <c r="U276" s="165"/>
      <c r="V276" s="165"/>
      <c r="W276" s="165"/>
      <c r="X276" s="165"/>
      <c r="Y276" s="165"/>
      <c r="Z276" s="165"/>
      <c r="AA276" s="165"/>
      <c r="AB276" s="166"/>
    </row>
    <row r="277" spans="2:28" ht="13.5" thickBot="1">
      <c r="B277" s="167"/>
      <c r="C277" s="167"/>
      <c r="D277" s="167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</row>
    <row r="278" spans="2:28" ht="12.75">
      <c r="B278" s="563" t="s">
        <v>12</v>
      </c>
      <c r="C278" s="566" t="s">
        <v>13</v>
      </c>
      <c r="D278" s="567"/>
      <c r="E278" s="572" t="s">
        <v>14</v>
      </c>
      <c r="F278" s="573"/>
      <c r="G278" s="574"/>
      <c r="H278" s="524" t="s">
        <v>15</v>
      </c>
      <c r="I278" s="487"/>
      <c r="J278" s="487"/>
      <c r="K278" s="487"/>
      <c r="L278" s="487"/>
      <c r="M278" s="524" t="s">
        <v>16</v>
      </c>
      <c r="N278" s="487"/>
      <c r="O278" s="487"/>
      <c r="P278" s="487"/>
      <c r="Q278" s="487"/>
      <c r="R278" s="487"/>
      <c r="S278" s="487"/>
      <c r="T278" s="487"/>
      <c r="U278" s="487"/>
      <c r="V278" s="487"/>
      <c r="W278" s="487"/>
      <c r="X278" s="487"/>
      <c r="Y278" s="573"/>
      <c r="Z278" s="573"/>
      <c r="AA278" s="573"/>
      <c r="AB278" s="573"/>
    </row>
    <row r="279" spans="2:28" ht="12.75">
      <c r="B279" s="564"/>
      <c r="C279" s="568"/>
      <c r="D279" s="569"/>
      <c r="E279" s="575"/>
      <c r="F279" s="576"/>
      <c r="G279" s="577"/>
      <c r="H279" s="515" t="s">
        <v>17</v>
      </c>
      <c r="I279" s="509" t="s">
        <v>18</v>
      </c>
      <c r="J279" s="509"/>
      <c r="K279" s="509"/>
      <c r="L279" s="511"/>
      <c r="M279" s="519" t="s">
        <v>168</v>
      </c>
      <c r="N279" s="520"/>
      <c r="O279" s="520"/>
      <c r="P279" s="522"/>
      <c r="Q279" s="519" t="s">
        <v>169</v>
      </c>
      <c r="R279" s="520"/>
      <c r="S279" s="520"/>
      <c r="T279" s="522"/>
      <c r="U279" s="519" t="s">
        <v>170</v>
      </c>
      <c r="V279" s="520"/>
      <c r="W279" s="520"/>
      <c r="X279" s="522"/>
      <c r="Y279" s="587" t="s">
        <v>171</v>
      </c>
      <c r="Z279" s="588"/>
      <c r="AA279" s="588"/>
      <c r="AB279" s="589"/>
    </row>
    <row r="280" spans="2:28" ht="12.75">
      <c r="B280" s="564"/>
      <c r="C280" s="568"/>
      <c r="D280" s="569"/>
      <c r="E280" s="582" t="s">
        <v>217</v>
      </c>
      <c r="F280" s="584" t="s">
        <v>33</v>
      </c>
      <c r="G280" s="513" t="s">
        <v>64</v>
      </c>
      <c r="H280" s="578"/>
      <c r="I280" s="509" t="s">
        <v>19</v>
      </c>
      <c r="J280" s="509" t="s">
        <v>20</v>
      </c>
      <c r="K280" s="509" t="s">
        <v>21</v>
      </c>
      <c r="L280" s="511" t="s">
        <v>57</v>
      </c>
      <c r="M280" s="554" t="s">
        <v>166</v>
      </c>
      <c r="N280" s="555"/>
      <c r="O280" s="555"/>
      <c r="P280" s="555"/>
      <c r="Q280" s="555"/>
      <c r="R280" s="555"/>
      <c r="S280" s="555"/>
      <c r="T280" s="555"/>
      <c r="U280" s="555"/>
      <c r="V280" s="555"/>
      <c r="W280" s="555"/>
      <c r="X280" s="555"/>
      <c r="Y280" s="555"/>
      <c r="Z280" s="555"/>
      <c r="AA280" s="555"/>
      <c r="AB280" s="555"/>
    </row>
    <row r="281" spans="2:28" ht="12.75">
      <c r="B281" s="564"/>
      <c r="C281" s="568"/>
      <c r="D281" s="569"/>
      <c r="E281" s="582"/>
      <c r="F281" s="585"/>
      <c r="G281" s="533"/>
      <c r="H281" s="578"/>
      <c r="I281" s="509"/>
      <c r="J281" s="509"/>
      <c r="K281" s="509"/>
      <c r="L281" s="511"/>
      <c r="M281" s="517" t="s">
        <v>19</v>
      </c>
      <c r="N281" s="507" t="s">
        <v>20</v>
      </c>
      <c r="O281" s="503" t="s">
        <v>22</v>
      </c>
      <c r="P281" s="513" t="s">
        <v>62</v>
      </c>
      <c r="Q281" s="517" t="s">
        <v>19</v>
      </c>
      <c r="R281" s="507" t="s">
        <v>20</v>
      </c>
      <c r="S281" s="503" t="s">
        <v>22</v>
      </c>
      <c r="T281" s="513" t="s">
        <v>62</v>
      </c>
      <c r="U281" s="517" t="s">
        <v>19</v>
      </c>
      <c r="V281" s="507" t="s">
        <v>20</v>
      </c>
      <c r="W281" s="503" t="s">
        <v>22</v>
      </c>
      <c r="X281" s="513" t="s">
        <v>62</v>
      </c>
      <c r="Y281" s="517" t="s">
        <v>19</v>
      </c>
      <c r="Z281" s="507" t="s">
        <v>20</v>
      </c>
      <c r="AA281" s="503" t="s">
        <v>22</v>
      </c>
      <c r="AB281" s="513" t="s">
        <v>62</v>
      </c>
    </row>
    <row r="282" spans="2:28" ht="13.5" thickBot="1">
      <c r="B282" s="565"/>
      <c r="C282" s="570"/>
      <c r="D282" s="571"/>
      <c r="E282" s="583"/>
      <c r="F282" s="586"/>
      <c r="G282" s="514"/>
      <c r="H282" s="516"/>
      <c r="I282" s="510"/>
      <c r="J282" s="510"/>
      <c r="K282" s="510"/>
      <c r="L282" s="512"/>
      <c r="M282" s="518"/>
      <c r="N282" s="508"/>
      <c r="O282" s="504"/>
      <c r="P282" s="514"/>
      <c r="Q282" s="518"/>
      <c r="R282" s="508"/>
      <c r="S282" s="504"/>
      <c r="T282" s="514"/>
      <c r="U282" s="518"/>
      <c r="V282" s="508"/>
      <c r="W282" s="504"/>
      <c r="X282" s="514"/>
      <c r="Y282" s="518"/>
      <c r="Z282" s="508"/>
      <c r="AA282" s="504"/>
      <c r="AB282" s="514"/>
    </row>
    <row r="283" spans="2:28" ht="16.5" thickBot="1">
      <c r="B283" s="168" t="s">
        <v>173</v>
      </c>
      <c r="C283" s="551" t="s">
        <v>58</v>
      </c>
      <c r="D283" s="551"/>
      <c r="E283" s="552"/>
      <c r="F283" s="552"/>
      <c r="G283" s="169"/>
      <c r="H283" s="170"/>
      <c r="I283" s="552"/>
      <c r="J283" s="552"/>
      <c r="K283" s="552"/>
      <c r="L283" s="552"/>
      <c r="M283" s="553"/>
      <c r="N283" s="553"/>
      <c r="O283" s="553"/>
      <c r="P283" s="553"/>
      <c r="Q283" s="553"/>
      <c r="R283" s="553"/>
      <c r="S283" s="553"/>
      <c r="T283" s="553"/>
      <c r="U283" s="553"/>
      <c r="V283" s="553"/>
      <c r="W283" s="553"/>
      <c r="X283" s="553"/>
      <c r="Y283" s="553"/>
      <c r="Z283" s="553"/>
      <c r="AA283" s="553"/>
      <c r="AB283" s="553"/>
    </row>
    <row r="284" spans="2:28" ht="15.75">
      <c r="B284" s="172" t="s">
        <v>24</v>
      </c>
      <c r="C284" s="173" t="s">
        <v>174</v>
      </c>
      <c r="D284" s="174"/>
      <c r="E284" s="175"/>
      <c r="F284" s="179">
        <v>1</v>
      </c>
      <c r="G284" s="181">
        <v>1</v>
      </c>
      <c r="H284" s="379">
        <f aca="true" t="shared" si="24" ref="H284:H294">SUM(I284:L284)</f>
        <v>30</v>
      </c>
      <c r="I284" s="341">
        <f aca="true" t="shared" si="25" ref="I284:I293">SUM(M284,Q284,U284,Y284)</f>
        <v>30</v>
      </c>
      <c r="J284" s="341"/>
      <c r="K284" s="341"/>
      <c r="L284" s="341"/>
      <c r="M284" s="254"/>
      <c r="N284" s="177"/>
      <c r="O284" s="177"/>
      <c r="P284" s="178"/>
      <c r="Q284" s="254"/>
      <c r="R284" s="180"/>
      <c r="S284" s="180"/>
      <c r="T284" s="181"/>
      <c r="U284" s="254">
        <v>30</v>
      </c>
      <c r="V284" s="180"/>
      <c r="W284" s="180"/>
      <c r="X284" s="181"/>
      <c r="Y284" s="182"/>
      <c r="Z284" s="177"/>
      <c r="AA284" s="177"/>
      <c r="AB284" s="181"/>
    </row>
    <row r="285" spans="2:28" ht="15.75">
      <c r="B285" s="183" t="s">
        <v>25</v>
      </c>
      <c r="C285" s="173" t="s">
        <v>191</v>
      </c>
      <c r="D285" s="260"/>
      <c r="E285" s="175"/>
      <c r="F285" s="179">
        <v>2</v>
      </c>
      <c r="G285" s="178">
        <v>1</v>
      </c>
      <c r="H285" s="379">
        <f t="shared" si="24"/>
        <v>30</v>
      </c>
      <c r="I285" s="341">
        <f t="shared" si="25"/>
        <v>15</v>
      </c>
      <c r="J285" s="341"/>
      <c r="K285" s="341">
        <f>SUM(O285,S285,W285,AA285)</f>
        <v>15</v>
      </c>
      <c r="L285" s="341"/>
      <c r="M285" s="258"/>
      <c r="N285" s="177"/>
      <c r="O285" s="177"/>
      <c r="P285" s="179"/>
      <c r="Q285" s="258"/>
      <c r="R285" s="177"/>
      <c r="S285" s="177"/>
      <c r="T285" s="178"/>
      <c r="U285" s="258">
        <v>15</v>
      </c>
      <c r="V285" s="177"/>
      <c r="W285" s="177">
        <v>15</v>
      </c>
      <c r="X285" s="178"/>
      <c r="Y285" s="182"/>
      <c r="Z285" s="177"/>
      <c r="AA285" s="177"/>
      <c r="AB285" s="178"/>
    </row>
    <row r="286" spans="2:28" ht="15.75">
      <c r="B286" s="172" t="s">
        <v>26</v>
      </c>
      <c r="C286" s="173" t="s">
        <v>192</v>
      </c>
      <c r="D286" s="260"/>
      <c r="E286" s="175">
        <v>1</v>
      </c>
      <c r="F286" s="179">
        <v>1</v>
      </c>
      <c r="G286" s="178">
        <v>1</v>
      </c>
      <c r="H286" s="379">
        <f t="shared" si="24"/>
        <v>45</v>
      </c>
      <c r="I286" s="341">
        <f t="shared" si="25"/>
        <v>30</v>
      </c>
      <c r="J286" s="341"/>
      <c r="K286" s="341"/>
      <c r="L286" s="341">
        <f>SUM(P286,T286,X286,AB286)</f>
        <v>15</v>
      </c>
      <c r="M286" s="258"/>
      <c r="N286" s="177"/>
      <c r="O286" s="177"/>
      <c r="P286" s="179"/>
      <c r="Q286" s="258"/>
      <c r="R286" s="177"/>
      <c r="S286" s="177"/>
      <c r="T286" s="178"/>
      <c r="U286" s="255">
        <v>30</v>
      </c>
      <c r="V286" s="177"/>
      <c r="W286" s="177"/>
      <c r="X286" s="178">
        <v>15</v>
      </c>
      <c r="Y286" s="283"/>
      <c r="Z286" s="281"/>
      <c r="AA286" s="281"/>
      <c r="AB286" s="282"/>
    </row>
    <row r="287" spans="2:28" ht="15.75">
      <c r="B287" s="183" t="s">
        <v>27</v>
      </c>
      <c r="C287" s="173" t="s">
        <v>176</v>
      </c>
      <c r="D287" s="260"/>
      <c r="E287" s="175">
        <v>1</v>
      </c>
      <c r="F287" s="179">
        <v>1</v>
      </c>
      <c r="G287" s="178">
        <v>5</v>
      </c>
      <c r="H287" s="379">
        <f t="shared" si="24"/>
        <v>60</v>
      </c>
      <c r="I287" s="341">
        <f t="shared" si="25"/>
        <v>30</v>
      </c>
      <c r="J287" s="341"/>
      <c r="K287" s="341"/>
      <c r="L287" s="341">
        <f>SUM(P287,T287,X287,AB287)</f>
        <v>30</v>
      </c>
      <c r="M287" s="258"/>
      <c r="N287" s="177"/>
      <c r="O287" s="177"/>
      <c r="P287" s="179"/>
      <c r="Q287" s="261">
        <v>30</v>
      </c>
      <c r="R287" s="177"/>
      <c r="S287" s="177"/>
      <c r="T287" s="178">
        <v>30</v>
      </c>
      <c r="U287" s="190"/>
      <c r="V287" s="188"/>
      <c r="W287" s="188"/>
      <c r="X287" s="191"/>
      <c r="Y287" s="182"/>
      <c r="Z287" s="177"/>
      <c r="AA287" s="177"/>
      <c r="AB287" s="178"/>
    </row>
    <row r="288" spans="2:28" ht="15.75">
      <c r="B288" s="172" t="s">
        <v>28</v>
      </c>
      <c r="C288" s="173" t="s">
        <v>193</v>
      </c>
      <c r="D288" s="260"/>
      <c r="E288" s="175"/>
      <c r="F288" s="179">
        <v>2</v>
      </c>
      <c r="G288" s="178">
        <v>3</v>
      </c>
      <c r="H288" s="379">
        <f t="shared" si="24"/>
        <v>45</v>
      </c>
      <c r="I288" s="341">
        <f t="shared" si="25"/>
        <v>15</v>
      </c>
      <c r="J288" s="341"/>
      <c r="K288" s="341"/>
      <c r="L288" s="341">
        <f>SUM(P288,T288,X288,AB288)</f>
        <v>30</v>
      </c>
      <c r="M288" s="254"/>
      <c r="N288" s="177"/>
      <c r="O288" s="177"/>
      <c r="P288" s="178"/>
      <c r="Q288" s="254">
        <v>15</v>
      </c>
      <c r="R288" s="177"/>
      <c r="S288" s="177"/>
      <c r="T288" s="178">
        <v>30</v>
      </c>
      <c r="U288" s="258"/>
      <c r="V288" s="177"/>
      <c r="W288" s="177"/>
      <c r="X288" s="178"/>
      <c r="Y288" s="182"/>
      <c r="Z288" s="177"/>
      <c r="AA288" s="177"/>
      <c r="AB288" s="178"/>
    </row>
    <row r="289" spans="2:28" ht="15.75">
      <c r="B289" s="183" t="s">
        <v>48</v>
      </c>
      <c r="C289" s="173" t="s">
        <v>177</v>
      </c>
      <c r="D289" s="260"/>
      <c r="E289" s="175"/>
      <c r="F289" s="179">
        <v>2</v>
      </c>
      <c r="G289" s="178">
        <v>1</v>
      </c>
      <c r="H289" s="379">
        <f t="shared" si="24"/>
        <v>30</v>
      </c>
      <c r="I289" s="341">
        <f t="shared" si="25"/>
        <v>15</v>
      </c>
      <c r="J289" s="341"/>
      <c r="K289" s="341"/>
      <c r="L289" s="341">
        <f>SUM(P289,T289,X289,AB289)</f>
        <v>15</v>
      </c>
      <c r="M289" s="258"/>
      <c r="N289" s="177"/>
      <c r="O289" s="177"/>
      <c r="P289" s="179"/>
      <c r="Q289" s="258"/>
      <c r="R289" s="177"/>
      <c r="S289" s="177"/>
      <c r="T289" s="178"/>
      <c r="U289" s="258">
        <v>15</v>
      </c>
      <c r="V289" s="177"/>
      <c r="W289" s="177"/>
      <c r="X289" s="178">
        <v>15</v>
      </c>
      <c r="Y289" s="182"/>
      <c r="Z289" s="177"/>
      <c r="AA289" s="177"/>
      <c r="AB289" s="178"/>
    </row>
    <row r="290" spans="2:28" ht="15.75">
      <c r="B290" s="172" t="s">
        <v>85</v>
      </c>
      <c r="C290" s="173" t="s">
        <v>175</v>
      </c>
      <c r="D290" s="260"/>
      <c r="E290" s="175">
        <v>1</v>
      </c>
      <c r="F290" s="179">
        <v>1</v>
      </c>
      <c r="G290" s="178">
        <v>4</v>
      </c>
      <c r="H290" s="379">
        <f t="shared" si="24"/>
        <v>45</v>
      </c>
      <c r="I290" s="341">
        <f t="shared" si="25"/>
        <v>30</v>
      </c>
      <c r="J290" s="341"/>
      <c r="K290" s="341"/>
      <c r="L290" s="341">
        <f>SUM(P290,T290,X290,AB290)</f>
        <v>15</v>
      </c>
      <c r="M290" s="258"/>
      <c r="N290" s="177"/>
      <c r="O290" s="177"/>
      <c r="P290" s="179"/>
      <c r="Q290" s="261">
        <v>30</v>
      </c>
      <c r="R290" s="177"/>
      <c r="S290" s="177"/>
      <c r="T290" s="178">
        <v>15</v>
      </c>
      <c r="U290" s="258"/>
      <c r="V290" s="177"/>
      <c r="W290" s="177"/>
      <c r="X290" s="178"/>
      <c r="Y290" s="182"/>
      <c r="Z290" s="177"/>
      <c r="AA290" s="177"/>
      <c r="AB290" s="178"/>
    </row>
    <row r="291" spans="2:28" ht="15.75">
      <c r="B291" s="172" t="s">
        <v>49</v>
      </c>
      <c r="C291" s="173" t="s">
        <v>178</v>
      </c>
      <c r="D291" s="260"/>
      <c r="E291" s="175"/>
      <c r="F291" s="179">
        <v>2</v>
      </c>
      <c r="G291" s="178">
        <v>1</v>
      </c>
      <c r="H291" s="379">
        <f t="shared" si="24"/>
        <v>45</v>
      </c>
      <c r="I291" s="341">
        <f t="shared" si="25"/>
        <v>15</v>
      </c>
      <c r="J291" s="341"/>
      <c r="K291" s="341">
        <f>SUM(O291,S291,W291,AA291)</f>
        <v>30</v>
      </c>
      <c r="L291" s="341"/>
      <c r="M291" s="258"/>
      <c r="N291" s="177"/>
      <c r="O291" s="177"/>
      <c r="P291" s="179"/>
      <c r="Q291" s="258"/>
      <c r="R291" s="177"/>
      <c r="S291" s="177"/>
      <c r="T291" s="178"/>
      <c r="U291" s="258">
        <v>15</v>
      </c>
      <c r="V291" s="177"/>
      <c r="W291" s="177">
        <v>30</v>
      </c>
      <c r="X291" s="178"/>
      <c r="Y291" s="182"/>
      <c r="Z291" s="177"/>
      <c r="AA291" s="177"/>
      <c r="AB291" s="178"/>
    </row>
    <row r="292" spans="2:28" ht="15.75">
      <c r="B292" s="183" t="s">
        <v>50</v>
      </c>
      <c r="C292" s="173" t="s">
        <v>179</v>
      </c>
      <c r="D292" s="260"/>
      <c r="E292" s="175"/>
      <c r="F292" s="179">
        <v>2</v>
      </c>
      <c r="G292" s="178">
        <v>5</v>
      </c>
      <c r="H292" s="379">
        <f t="shared" si="24"/>
        <v>45</v>
      </c>
      <c r="I292" s="341">
        <f t="shared" si="25"/>
        <v>15</v>
      </c>
      <c r="J292" s="341"/>
      <c r="K292" s="341"/>
      <c r="L292" s="341">
        <f>SUM(P292,T292,X292,AB292)</f>
        <v>30</v>
      </c>
      <c r="M292" s="258"/>
      <c r="N292" s="177"/>
      <c r="O292" s="177"/>
      <c r="P292" s="179"/>
      <c r="Q292" s="271">
        <v>15</v>
      </c>
      <c r="R292" s="177"/>
      <c r="S292" s="177"/>
      <c r="T292" s="178">
        <v>30</v>
      </c>
      <c r="U292" s="259"/>
      <c r="V292" s="177"/>
      <c r="W292" s="177"/>
      <c r="X292" s="178"/>
      <c r="Y292" s="182"/>
      <c r="Z292" s="177"/>
      <c r="AA292" s="177"/>
      <c r="AB292" s="178"/>
    </row>
    <row r="293" spans="2:28" ht="15.75">
      <c r="B293" s="172" t="s">
        <v>51</v>
      </c>
      <c r="C293" s="173" t="s">
        <v>180</v>
      </c>
      <c r="D293" s="260"/>
      <c r="E293" s="175"/>
      <c r="F293" s="179">
        <v>2</v>
      </c>
      <c r="G293" s="178">
        <v>2</v>
      </c>
      <c r="H293" s="379">
        <f t="shared" si="24"/>
        <v>30</v>
      </c>
      <c r="I293" s="341">
        <f t="shared" si="25"/>
        <v>15</v>
      </c>
      <c r="J293" s="341"/>
      <c r="K293" s="341">
        <f>SUM(O293,S293,W293,AA293)</f>
        <v>15</v>
      </c>
      <c r="L293" s="341"/>
      <c r="M293" s="258"/>
      <c r="N293" s="177"/>
      <c r="O293" s="177"/>
      <c r="P293" s="179"/>
      <c r="Q293" s="258">
        <v>15</v>
      </c>
      <c r="R293" s="177"/>
      <c r="S293" s="177">
        <v>15</v>
      </c>
      <c r="T293" s="178"/>
      <c r="U293" s="258"/>
      <c r="V293" s="177"/>
      <c r="W293" s="177"/>
      <c r="X293" s="178"/>
      <c r="Y293" s="182"/>
      <c r="Z293" s="177"/>
      <c r="AA293" s="177"/>
      <c r="AB293" s="178"/>
    </row>
    <row r="294" spans="2:28" ht="15.75">
      <c r="B294" s="183" t="s">
        <v>69</v>
      </c>
      <c r="C294" s="173" t="s">
        <v>88</v>
      </c>
      <c r="D294" s="260"/>
      <c r="E294" s="175"/>
      <c r="F294" s="179">
        <v>1</v>
      </c>
      <c r="G294" s="178">
        <v>5</v>
      </c>
      <c r="H294" s="379">
        <f t="shared" si="24"/>
        <v>30</v>
      </c>
      <c r="I294" s="341"/>
      <c r="J294" s="341"/>
      <c r="K294" s="341"/>
      <c r="L294" s="341">
        <f>SUM(P294,T294,X294,AB294)</f>
        <v>30</v>
      </c>
      <c r="M294" s="258"/>
      <c r="N294" s="177"/>
      <c r="O294" s="177"/>
      <c r="P294" s="179"/>
      <c r="Q294" s="258"/>
      <c r="R294" s="177"/>
      <c r="S294" s="177"/>
      <c r="T294" s="178">
        <v>30</v>
      </c>
      <c r="U294" s="258"/>
      <c r="V294" s="177"/>
      <c r="W294" s="177"/>
      <c r="X294" s="178"/>
      <c r="Y294" s="182"/>
      <c r="Z294" s="177"/>
      <c r="AA294" s="177"/>
      <c r="AB294" s="178"/>
    </row>
    <row r="295" spans="2:28" ht="15.75">
      <c r="B295" s="172" t="s">
        <v>70</v>
      </c>
      <c r="C295" s="184" t="s">
        <v>72</v>
      </c>
      <c r="D295" s="185"/>
      <c r="E295" s="175"/>
      <c r="F295" s="179">
        <v>1</v>
      </c>
      <c r="G295" s="178">
        <v>2</v>
      </c>
      <c r="H295" s="379">
        <f>SUM(I295:L295)</f>
        <v>30</v>
      </c>
      <c r="I295" s="341"/>
      <c r="J295" s="341"/>
      <c r="K295" s="341"/>
      <c r="L295" s="341">
        <f>SUM(P295,T295,X295,AB295)</f>
        <v>30</v>
      </c>
      <c r="M295" s="258"/>
      <c r="N295" s="177"/>
      <c r="O295" s="177"/>
      <c r="P295" s="179"/>
      <c r="Q295" s="258"/>
      <c r="R295" s="177"/>
      <c r="S295" s="177"/>
      <c r="T295" s="178"/>
      <c r="U295" s="258"/>
      <c r="V295" s="177"/>
      <c r="W295" s="177"/>
      <c r="X295" s="178">
        <v>30</v>
      </c>
      <c r="Y295" s="283"/>
      <c r="Z295" s="281"/>
      <c r="AA295" s="281"/>
      <c r="AB295" s="282"/>
    </row>
    <row r="296" spans="2:28" ht="15.75">
      <c r="B296" s="172" t="s">
        <v>71</v>
      </c>
      <c r="C296" s="272" t="s">
        <v>131</v>
      </c>
      <c r="D296" s="193"/>
      <c r="E296" s="194"/>
      <c r="F296" s="189"/>
      <c r="G296" s="191">
        <v>20</v>
      </c>
      <c r="H296" s="187"/>
      <c r="I296" s="188"/>
      <c r="J296" s="188"/>
      <c r="K296" s="188"/>
      <c r="L296" s="189"/>
      <c r="M296" s="190"/>
      <c r="N296" s="188"/>
      <c r="O296" s="188"/>
      <c r="P296" s="189"/>
      <c r="Q296" s="190"/>
      <c r="R296" s="188"/>
      <c r="S296" s="188"/>
      <c r="T296" s="191"/>
      <c r="U296" s="190"/>
      <c r="V296" s="188"/>
      <c r="W296" s="188"/>
      <c r="X296" s="191"/>
      <c r="Y296" s="192"/>
      <c r="Z296" s="188"/>
      <c r="AA296" s="188"/>
      <c r="AB296" s="191"/>
    </row>
    <row r="297" spans="2:28" ht="15.75">
      <c r="B297" s="172"/>
      <c r="C297" s="272"/>
      <c r="D297" s="262"/>
      <c r="E297" s="263"/>
      <c r="F297" s="264"/>
      <c r="G297" s="273"/>
      <c r="H297" s="266"/>
      <c r="I297" s="267"/>
      <c r="J297" s="267"/>
      <c r="K297" s="267"/>
      <c r="L297" s="268"/>
      <c r="M297" s="269"/>
      <c r="N297" s="267"/>
      <c r="O297" s="267"/>
      <c r="P297" s="268"/>
      <c r="Q297" s="269"/>
      <c r="R297" s="267"/>
      <c r="S297" s="267"/>
      <c r="T297" s="265"/>
      <c r="U297" s="269"/>
      <c r="V297" s="267"/>
      <c r="W297" s="267"/>
      <c r="X297" s="265"/>
      <c r="Y297" s="270"/>
      <c r="Z297" s="267"/>
      <c r="AA297" s="267"/>
      <c r="AB297" s="265"/>
    </row>
    <row r="298" spans="2:28" ht="16.5" thickBot="1">
      <c r="B298" s="172"/>
      <c r="C298" s="197"/>
      <c r="D298" s="198"/>
      <c r="E298" s="199"/>
      <c r="F298" s="200"/>
      <c r="G298" s="201"/>
      <c r="H298" s="202"/>
      <c r="I298" s="203"/>
      <c r="J298" s="203"/>
      <c r="K298" s="203"/>
      <c r="L298" s="204"/>
      <c r="M298" s="205"/>
      <c r="N298" s="203"/>
      <c r="O298" s="203"/>
      <c r="P298" s="204"/>
      <c r="Q298" s="205"/>
      <c r="R298" s="203"/>
      <c r="S298" s="203"/>
      <c r="T298" s="206"/>
      <c r="U298" s="205"/>
      <c r="V298" s="203"/>
      <c r="W298" s="203"/>
      <c r="X298" s="206"/>
      <c r="Y298" s="207"/>
      <c r="Z298" s="203"/>
      <c r="AA298" s="203"/>
      <c r="AB298" s="206"/>
    </row>
    <row r="299" spans="2:28" ht="13.5" customHeight="1" thickTop="1">
      <c r="B299" s="208"/>
      <c r="C299" s="539" t="s">
        <v>29</v>
      </c>
      <c r="D299" s="540"/>
      <c r="E299" s="543">
        <f aca="true" t="shared" si="26" ref="E299:L299">SUM(E284:E298)</f>
        <v>3</v>
      </c>
      <c r="F299" s="545">
        <f t="shared" si="26"/>
        <v>18</v>
      </c>
      <c r="G299" s="547">
        <f t="shared" si="26"/>
        <v>51</v>
      </c>
      <c r="H299" s="549">
        <f t="shared" si="26"/>
        <v>465</v>
      </c>
      <c r="I299" s="545">
        <f t="shared" si="26"/>
        <v>210</v>
      </c>
      <c r="J299" s="545">
        <f t="shared" si="26"/>
        <v>0</v>
      </c>
      <c r="K299" s="545">
        <f t="shared" si="26"/>
        <v>60</v>
      </c>
      <c r="L299" s="545">
        <f t="shared" si="26"/>
        <v>195</v>
      </c>
      <c r="M299" s="209">
        <v>0</v>
      </c>
      <c r="N299" s="210">
        <v>0</v>
      </c>
      <c r="O299" s="210">
        <v>0</v>
      </c>
      <c r="P299" s="211">
        <v>0</v>
      </c>
      <c r="Q299" s="209">
        <f>SUM(Q284:Q295)</f>
        <v>105</v>
      </c>
      <c r="R299" s="209">
        <f aca="true" t="shared" si="27" ref="R299:X299">SUM(R284:R295)</f>
        <v>0</v>
      </c>
      <c r="S299" s="209">
        <f t="shared" si="27"/>
        <v>15</v>
      </c>
      <c r="T299" s="209">
        <f t="shared" si="27"/>
        <v>135</v>
      </c>
      <c r="U299" s="209">
        <f t="shared" si="27"/>
        <v>105</v>
      </c>
      <c r="V299" s="209">
        <f t="shared" si="27"/>
        <v>0</v>
      </c>
      <c r="W299" s="209">
        <f t="shared" si="27"/>
        <v>45</v>
      </c>
      <c r="X299" s="209">
        <f t="shared" si="27"/>
        <v>60</v>
      </c>
      <c r="Y299" s="209">
        <v>0</v>
      </c>
      <c r="Z299" s="210">
        <v>0</v>
      </c>
      <c r="AA299" s="210">
        <v>0</v>
      </c>
      <c r="AB299" s="212">
        <v>0</v>
      </c>
    </row>
    <row r="300" spans="2:30" ht="13.5" customHeight="1" thickBot="1">
      <c r="B300" s="213"/>
      <c r="C300" s="541"/>
      <c r="D300" s="542"/>
      <c r="E300" s="544"/>
      <c r="F300" s="546"/>
      <c r="G300" s="548"/>
      <c r="H300" s="550"/>
      <c r="I300" s="546"/>
      <c r="J300" s="546"/>
      <c r="K300" s="546"/>
      <c r="L300" s="546"/>
      <c r="M300" s="214"/>
      <c r="N300" s="215">
        <v>0</v>
      </c>
      <c r="O300" s="215"/>
      <c r="P300" s="215"/>
      <c r="Q300" s="214"/>
      <c r="R300" s="73">
        <f>SUM(Q299:T299)</f>
        <v>255</v>
      </c>
      <c r="S300" s="215"/>
      <c r="T300" s="216"/>
      <c r="U300" s="215"/>
      <c r="V300" s="73">
        <f>SUM(U299:X299)</f>
        <v>210</v>
      </c>
      <c r="W300" s="215"/>
      <c r="X300" s="215"/>
      <c r="Y300" s="214"/>
      <c r="Z300" s="215">
        <v>0</v>
      </c>
      <c r="AA300" s="215"/>
      <c r="AB300" s="216"/>
      <c r="AD300" s="3">
        <f>SUM(M300:AB300)*15</f>
        <v>6975</v>
      </c>
    </row>
    <row r="301" spans="2:28" ht="12.75" customHeight="1">
      <c r="B301" s="525" t="s">
        <v>188</v>
      </c>
      <c r="C301" s="526"/>
      <c r="D301" s="527"/>
      <c r="E301" s="528" t="s">
        <v>430</v>
      </c>
      <c r="F301" s="531" t="s">
        <v>33</v>
      </c>
      <c r="G301" s="513" t="s">
        <v>64</v>
      </c>
      <c r="H301" s="534" t="s">
        <v>17</v>
      </c>
      <c r="I301" s="509" t="s">
        <v>19</v>
      </c>
      <c r="J301" s="509" t="s">
        <v>20</v>
      </c>
      <c r="K301" s="509" t="s">
        <v>21</v>
      </c>
      <c r="L301" s="511" t="s">
        <v>57</v>
      </c>
      <c r="M301" s="519" t="s">
        <v>168</v>
      </c>
      <c r="N301" s="520"/>
      <c r="O301" s="520"/>
      <c r="P301" s="521"/>
      <c r="Q301" s="519" t="s">
        <v>169</v>
      </c>
      <c r="R301" s="520"/>
      <c r="S301" s="520"/>
      <c r="T301" s="522"/>
      <c r="U301" s="523" t="s">
        <v>170</v>
      </c>
      <c r="V301" s="520"/>
      <c r="W301" s="520"/>
      <c r="X301" s="521"/>
      <c r="Y301" s="524" t="s">
        <v>171</v>
      </c>
      <c r="Z301" s="487"/>
      <c r="AA301" s="487"/>
      <c r="AB301" s="488"/>
    </row>
    <row r="302" spans="2:28" ht="12.75">
      <c r="B302" s="525"/>
      <c r="C302" s="526"/>
      <c r="D302" s="527"/>
      <c r="E302" s="529"/>
      <c r="F302" s="531"/>
      <c r="G302" s="533"/>
      <c r="H302" s="534"/>
      <c r="I302" s="509"/>
      <c r="J302" s="509"/>
      <c r="K302" s="509"/>
      <c r="L302" s="511"/>
      <c r="M302" s="517" t="s">
        <v>19</v>
      </c>
      <c r="N302" s="507" t="s">
        <v>20</v>
      </c>
      <c r="O302" s="503" t="s">
        <v>22</v>
      </c>
      <c r="P302" s="505" t="s">
        <v>62</v>
      </c>
      <c r="Q302" s="517" t="s">
        <v>19</v>
      </c>
      <c r="R302" s="507" t="s">
        <v>20</v>
      </c>
      <c r="S302" s="503" t="s">
        <v>22</v>
      </c>
      <c r="T302" s="513" t="s">
        <v>62</v>
      </c>
      <c r="U302" s="515" t="s">
        <v>19</v>
      </c>
      <c r="V302" s="507" t="s">
        <v>20</v>
      </c>
      <c r="W302" s="503" t="s">
        <v>22</v>
      </c>
      <c r="X302" s="505" t="s">
        <v>62</v>
      </c>
      <c r="Y302" s="517" t="s">
        <v>19</v>
      </c>
      <c r="Z302" s="507" t="s">
        <v>20</v>
      </c>
      <c r="AA302" s="503" t="s">
        <v>22</v>
      </c>
      <c r="AB302" s="513" t="s">
        <v>62</v>
      </c>
    </row>
    <row r="303" spans="2:28" ht="13.5" thickBot="1">
      <c r="B303" s="525"/>
      <c r="C303" s="526"/>
      <c r="D303" s="527"/>
      <c r="E303" s="530"/>
      <c r="F303" s="532"/>
      <c r="G303" s="514"/>
      <c r="H303" s="518"/>
      <c r="I303" s="510"/>
      <c r="J303" s="510"/>
      <c r="K303" s="510"/>
      <c r="L303" s="512"/>
      <c r="M303" s="518"/>
      <c r="N303" s="508"/>
      <c r="O303" s="504"/>
      <c r="P303" s="506"/>
      <c r="Q303" s="518"/>
      <c r="R303" s="508"/>
      <c r="S303" s="504"/>
      <c r="T303" s="514"/>
      <c r="U303" s="516"/>
      <c r="V303" s="508"/>
      <c r="W303" s="504"/>
      <c r="X303" s="506"/>
      <c r="Y303" s="518"/>
      <c r="Z303" s="508"/>
      <c r="AA303" s="504"/>
      <c r="AB303" s="514"/>
    </row>
    <row r="304" spans="2:28" ht="12.75" customHeight="1">
      <c r="B304" s="525"/>
      <c r="C304" s="526"/>
      <c r="D304" s="527"/>
      <c r="E304" s="535">
        <f aca="true" t="shared" si="28" ref="E304:AB304">SUM(E27,E81,E299)</f>
        <v>11</v>
      </c>
      <c r="F304" s="499">
        <f t="shared" si="28"/>
        <v>37</v>
      </c>
      <c r="G304" s="501">
        <f t="shared" si="28"/>
        <v>90</v>
      </c>
      <c r="H304" s="537">
        <f t="shared" si="28"/>
        <v>930</v>
      </c>
      <c r="I304" s="499">
        <f t="shared" si="28"/>
        <v>455</v>
      </c>
      <c r="J304" s="499">
        <f t="shared" si="28"/>
        <v>130</v>
      </c>
      <c r="K304" s="499">
        <f t="shared" si="28"/>
        <v>105</v>
      </c>
      <c r="L304" s="501">
        <f t="shared" si="28"/>
        <v>240</v>
      </c>
      <c r="M304" s="217">
        <f>SUM(M86,M299)</f>
        <v>175</v>
      </c>
      <c r="N304" s="217">
        <f>SUM(N86,N299)</f>
        <v>95</v>
      </c>
      <c r="O304" s="217">
        <f>SUM(O86,O299)</f>
        <v>30</v>
      </c>
      <c r="P304" s="217">
        <f>SUM(P86,P299)</f>
        <v>15</v>
      </c>
      <c r="Q304" s="217">
        <f>SUM(Q86,Q299)</f>
        <v>135</v>
      </c>
      <c r="R304" s="217">
        <f aca="true" t="shared" si="29" ref="R304:X304">SUM(R86,R299)</f>
        <v>35</v>
      </c>
      <c r="S304" s="217">
        <f t="shared" si="29"/>
        <v>15</v>
      </c>
      <c r="T304" s="217">
        <f t="shared" si="29"/>
        <v>150</v>
      </c>
      <c r="U304" s="217">
        <f t="shared" si="29"/>
        <v>145</v>
      </c>
      <c r="V304" s="217">
        <f t="shared" si="29"/>
        <v>0</v>
      </c>
      <c r="W304" s="217">
        <f t="shared" si="29"/>
        <v>60</v>
      </c>
      <c r="X304" s="217">
        <f t="shared" si="29"/>
        <v>75</v>
      </c>
      <c r="Y304" s="217">
        <f t="shared" si="28"/>
        <v>0</v>
      </c>
      <c r="Z304" s="218">
        <f t="shared" si="28"/>
        <v>0</v>
      </c>
      <c r="AA304" s="218">
        <f t="shared" si="28"/>
        <v>0</v>
      </c>
      <c r="AB304" s="219">
        <f t="shared" si="28"/>
        <v>0</v>
      </c>
    </row>
    <row r="305" spans="2:30" ht="13.5" customHeight="1" thickBot="1">
      <c r="B305" s="525"/>
      <c r="C305" s="526"/>
      <c r="D305" s="527"/>
      <c r="E305" s="536"/>
      <c r="F305" s="500"/>
      <c r="G305" s="502"/>
      <c r="H305" s="538"/>
      <c r="I305" s="500"/>
      <c r="J305" s="500"/>
      <c r="K305" s="500"/>
      <c r="L305" s="502"/>
      <c r="M305" s="466">
        <f>SUM(M304:P304)</f>
        <v>315</v>
      </c>
      <c r="N305" s="467"/>
      <c r="O305" s="467"/>
      <c r="P305" s="468"/>
      <c r="Q305" s="466">
        <f>SUM(Q304:T304)</f>
        <v>335</v>
      </c>
      <c r="R305" s="467"/>
      <c r="S305" s="467"/>
      <c r="T305" s="468"/>
      <c r="U305" s="466">
        <f>SUM(U304:X304)</f>
        <v>280</v>
      </c>
      <c r="V305" s="467"/>
      <c r="W305" s="467"/>
      <c r="X305" s="467"/>
      <c r="Y305" s="466">
        <v>0</v>
      </c>
      <c r="Z305" s="467"/>
      <c r="AA305" s="467"/>
      <c r="AB305" s="468"/>
      <c r="AD305" s="3">
        <f>SUM(M305:AB305)*15</f>
        <v>13950</v>
      </c>
    </row>
    <row r="306" spans="2:30" ht="12.75">
      <c r="B306" s="525"/>
      <c r="C306" s="526"/>
      <c r="D306" s="527"/>
      <c r="E306" s="477" t="s">
        <v>31</v>
      </c>
      <c r="F306" s="478"/>
      <c r="G306" s="479"/>
      <c r="H306" s="486" t="s">
        <v>32</v>
      </c>
      <c r="I306" s="487"/>
      <c r="J306" s="487"/>
      <c r="K306" s="487"/>
      <c r="L306" s="488"/>
      <c r="M306" s="489">
        <v>4</v>
      </c>
      <c r="N306" s="490"/>
      <c r="O306" s="490"/>
      <c r="P306" s="491"/>
      <c r="Q306" s="463">
        <v>4</v>
      </c>
      <c r="R306" s="464"/>
      <c r="S306" s="464"/>
      <c r="T306" s="465"/>
      <c r="U306" s="463">
        <v>3</v>
      </c>
      <c r="V306" s="464"/>
      <c r="W306" s="464"/>
      <c r="X306" s="465"/>
      <c r="Y306" s="463">
        <v>0</v>
      </c>
      <c r="Z306" s="464"/>
      <c r="AA306" s="464"/>
      <c r="AB306" s="465"/>
      <c r="AD306" s="3">
        <f>SUM(M306:AB306)</f>
        <v>11</v>
      </c>
    </row>
    <row r="307" spans="2:30" ht="12.75">
      <c r="B307" s="525"/>
      <c r="C307" s="526"/>
      <c r="D307" s="527"/>
      <c r="E307" s="480"/>
      <c r="F307" s="481"/>
      <c r="G307" s="482"/>
      <c r="H307" s="492" t="s">
        <v>33</v>
      </c>
      <c r="I307" s="493"/>
      <c r="J307" s="493"/>
      <c r="K307" s="493"/>
      <c r="L307" s="494"/>
      <c r="M307" s="495">
        <v>13</v>
      </c>
      <c r="N307" s="496"/>
      <c r="O307" s="496"/>
      <c r="P307" s="497"/>
      <c r="Q307" s="469">
        <v>12</v>
      </c>
      <c r="R307" s="470"/>
      <c r="S307" s="470"/>
      <c r="T307" s="471"/>
      <c r="U307" s="469">
        <v>12</v>
      </c>
      <c r="V307" s="470"/>
      <c r="W307" s="470"/>
      <c r="X307" s="471"/>
      <c r="Y307" s="469">
        <v>0</v>
      </c>
      <c r="Z307" s="470"/>
      <c r="AA307" s="470"/>
      <c r="AB307" s="471"/>
      <c r="AD307" s="3">
        <f>SUM(M307:AB307)</f>
        <v>37</v>
      </c>
    </row>
    <row r="308" spans="2:30" ht="13.5" thickBot="1">
      <c r="B308" s="525"/>
      <c r="C308" s="526"/>
      <c r="D308" s="527"/>
      <c r="E308" s="483"/>
      <c r="F308" s="484"/>
      <c r="G308" s="485"/>
      <c r="H308" s="492" t="s">
        <v>64</v>
      </c>
      <c r="I308" s="493"/>
      <c r="J308" s="493"/>
      <c r="K308" s="493"/>
      <c r="L308" s="494"/>
      <c r="M308" s="498">
        <v>30</v>
      </c>
      <c r="N308" s="498"/>
      <c r="O308" s="498"/>
      <c r="P308" s="498"/>
      <c r="Q308" s="476">
        <v>30</v>
      </c>
      <c r="R308" s="476"/>
      <c r="S308" s="476"/>
      <c r="T308" s="476"/>
      <c r="U308" s="476">
        <v>30</v>
      </c>
      <c r="V308" s="476"/>
      <c r="W308" s="476"/>
      <c r="X308" s="476"/>
      <c r="Y308" s="476">
        <v>0</v>
      </c>
      <c r="Z308" s="476"/>
      <c r="AA308" s="476"/>
      <c r="AB308" s="476"/>
      <c r="AD308" s="3">
        <f>SUM(M308:AB308)</f>
        <v>90</v>
      </c>
    </row>
    <row r="309" spans="2:28" ht="12.75">
      <c r="B309" s="220"/>
      <c r="C309" s="221"/>
      <c r="D309" s="221"/>
      <c r="E309" s="221"/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  <c r="P309" s="221"/>
      <c r="Q309" s="222"/>
      <c r="R309" s="221"/>
      <c r="S309" s="221"/>
      <c r="T309" s="221"/>
      <c r="U309" s="221"/>
      <c r="V309" s="221"/>
      <c r="W309" s="221"/>
      <c r="X309" s="221"/>
      <c r="Y309" s="221"/>
      <c r="Z309" s="221"/>
      <c r="AA309" s="221"/>
      <c r="AB309" s="223"/>
    </row>
    <row r="310" spans="2:28" ht="20.25">
      <c r="B310" s="224" t="s">
        <v>59</v>
      </c>
      <c r="C310" s="225"/>
      <c r="D310" s="225"/>
      <c r="E310" s="225"/>
      <c r="F310" s="225"/>
      <c r="G310" s="225"/>
      <c r="H310" s="225"/>
      <c r="I310" s="226"/>
      <c r="J310" s="226"/>
      <c r="K310" s="226"/>
      <c r="L310" s="226"/>
      <c r="M310" s="226"/>
      <c r="N310" s="226"/>
      <c r="O310" s="226"/>
      <c r="P310" s="226"/>
      <c r="Q310" s="227"/>
      <c r="R310" s="388" t="s">
        <v>523</v>
      </c>
      <c r="S310" s="226"/>
      <c r="T310" s="226"/>
      <c r="U310" s="226"/>
      <c r="V310" s="226"/>
      <c r="W310" s="226"/>
      <c r="X310" s="226"/>
      <c r="Y310" s="226"/>
      <c r="Z310" s="226"/>
      <c r="AA310" s="226"/>
      <c r="AB310" s="228"/>
    </row>
    <row r="311" spans="2:28" ht="15.75">
      <c r="B311" s="229"/>
      <c r="C311" s="230" t="s">
        <v>24</v>
      </c>
      <c r="D311" s="383" t="s">
        <v>431</v>
      </c>
      <c r="E311" s="384"/>
      <c r="F311" s="384"/>
      <c r="G311" s="384"/>
      <c r="H311" s="384"/>
      <c r="I311" s="384"/>
      <c r="J311" s="384"/>
      <c r="K311" s="384"/>
      <c r="L311" s="384"/>
      <c r="M311" s="384"/>
      <c r="N311" s="152"/>
      <c r="O311" s="152"/>
      <c r="P311" s="152"/>
      <c r="Q311" s="231"/>
      <c r="R311" s="2" t="s">
        <v>522</v>
      </c>
      <c r="S311" s="232"/>
      <c r="T311" s="232"/>
      <c r="U311" s="226"/>
      <c r="V311" s="226"/>
      <c r="W311" s="226"/>
      <c r="X311" s="226"/>
      <c r="Y311" s="226"/>
      <c r="Z311" s="157"/>
      <c r="AA311" s="157"/>
      <c r="AB311" s="233"/>
    </row>
    <row r="312" spans="2:28" ht="15.75">
      <c r="B312" s="229"/>
      <c r="C312" s="230" t="s">
        <v>25</v>
      </c>
      <c r="D312" s="385" t="s">
        <v>525</v>
      </c>
      <c r="E312" s="386"/>
      <c r="F312" s="386"/>
      <c r="G312" s="386"/>
      <c r="H312" s="386"/>
      <c r="I312" s="386"/>
      <c r="J312" s="386"/>
      <c r="K312" s="386"/>
      <c r="L312" s="386"/>
      <c r="M312" s="386"/>
      <c r="N312" s="150"/>
      <c r="O312" s="150"/>
      <c r="P312" s="150"/>
      <c r="Q312" s="227"/>
      <c r="R312" s="235" t="s">
        <v>34</v>
      </c>
      <c r="S312" s="236"/>
      <c r="T312" s="236"/>
      <c r="U312" s="237"/>
      <c r="V312" s="238"/>
      <c r="W312" s="226"/>
      <c r="X312" s="226"/>
      <c r="Y312" s="238"/>
      <c r="Z312" s="238"/>
      <c r="AA312" s="238"/>
      <c r="AB312" s="228"/>
    </row>
    <row r="313" spans="2:28" ht="15.75">
      <c r="B313" s="229"/>
      <c r="E313" s="140"/>
      <c r="F313" s="140"/>
      <c r="G313" s="140"/>
      <c r="H313" s="240"/>
      <c r="I313" s="240"/>
      <c r="J313" s="240"/>
      <c r="K313" s="240"/>
      <c r="L313" s="240"/>
      <c r="M313" s="240"/>
      <c r="N313" s="240"/>
      <c r="O313" s="240"/>
      <c r="P313" s="240"/>
      <c r="Q313" s="227"/>
      <c r="R313" s="237" t="s">
        <v>35</v>
      </c>
      <c r="S313" s="237" t="s">
        <v>36</v>
      </c>
      <c r="T313" s="225"/>
      <c r="U313" s="232"/>
      <c r="V313" s="226"/>
      <c r="W313" s="226"/>
      <c r="X313" s="226"/>
      <c r="Y313" s="226"/>
      <c r="Z313" s="226"/>
      <c r="AA313" s="226"/>
      <c r="AB313" s="241"/>
    </row>
    <row r="314" spans="2:28" ht="15.75">
      <c r="B314" s="229"/>
      <c r="E314" s="240"/>
      <c r="F314" s="240"/>
      <c r="G314" s="240"/>
      <c r="H314" s="171"/>
      <c r="I314" s="243"/>
      <c r="J314" s="243"/>
      <c r="K314" s="243"/>
      <c r="L314" s="243"/>
      <c r="M314" s="243"/>
      <c r="N314" s="243"/>
      <c r="O314" s="243"/>
      <c r="P314" s="243"/>
      <c r="Q314" s="227"/>
      <c r="R314" s="236" t="s">
        <v>37</v>
      </c>
      <c r="S314" s="236" t="s">
        <v>38</v>
      </c>
      <c r="T314" s="244"/>
      <c r="U314" s="244"/>
      <c r="V314" s="226"/>
      <c r="W314" s="226"/>
      <c r="X314" s="226"/>
      <c r="Y314" s="226"/>
      <c r="Z314" s="226"/>
      <c r="AA314" s="226"/>
      <c r="AB314" s="228"/>
    </row>
    <row r="315" spans="2:28" ht="15.75">
      <c r="B315" s="229"/>
      <c r="C315" s="245"/>
      <c r="D315" s="246"/>
      <c r="E315" s="171"/>
      <c r="F315" s="171"/>
      <c r="G315" s="171"/>
      <c r="H315" s="171"/>
      <c r="I315" s="171"/>
      <c r="J315" s="171"/>
      <c r="K315" s="171"/>
      <c r="L315" s="247"/>
      <c r="M315" s="171"/>
      <c r="N315" s="171"/>
      <c r="O315" s="171"/>
      <c r="P315" s="171"/>
      <c r="Q315" s="227"/>
      <c r="R315" s="237" t="s">
        <v>21</v>
      </c>
      <c r="S315" s="248" t="s">
        <v>39</v>
      </c>
      <c r="T315" s="225"/>
      <c r="U315" s="225"/>
      <c r="V315" s="226"/>
      <c r="W315" s="226"/>
      <c r="X315" s="226"/>
      <c r="Y315" s="226"/>
      <c r="Z315" s="226"/>
      <c r="AA315" s="226"/>
      <c r="AB315" s="228"/>
    </row>
    <row r="316" spans="2:28" ht="15.75">
      <c r="B316" s="229"/>
      <c r="C316" s="249"/>
      <c r="D316" s="246"/>
      <c r="E316" s="171"/>
      <c r="F316" s="171"/>
      <c r="G316" s="171"/>
      <c r="H316" s="171"/>
      <c r="I316" s="152"/>
      <c r="J316" s="152"/>
      <c r="K316" s="152"/>
      <c r="L316" s="152"/>
      <c r="M316" s="152"/>
      <c r="N316" s="152"/>
      <c r="O316" s="152"/>
      <c r="P316" s="152"/>
      <c r="Q316" s="227"/>
      <c r="R316" s="237" t="s">
        <v>40</v>
      </c>
      <c r="S316" s="237" t="s">
        <v>41</v>
      </c>
      <c r="T316" s="225"/>
      <c r="U316" s="225"/>
      <c r="V316" s="226"/>
      <c r="W316" s="226"/>
      <c r="X316" s="226"/>
      <c r="Y316" s="226"/>
      <c r="Z316" s="226"/>
      <c r="AA316" s="226"/>
      <c r="AB316" s="228"/>
    </row>
    <row r="317" spans="2:28" ht="15.75">
      <c r="B317" s="229"/>
      <c r="C317" s="140"/>
      <c r="D317" s="226"/>
      <c r="E317" s="171"/>
      <c r="F317" s="171"/>
      <c r="G317" s="171"/>
      <c r="H317" s="152"/>
      <c r="I317" s="152"/>
      <c r="J317" s="152"/>
      <c r="K317" s="152"/>
      <c r="L317" s="152"/>
      <c r="M317" s="152"/>
      <c r="N317" s="152"/>
      <c r="O317" s="152"/>
      <c r="P317" s="152"/>
      <c r="Q317" s="227"/>
      <c r="R317" s="237" t="s">
        <v>42</v>
      </c>
      <c r="S317" s="237" t="s">
        <v>43</v>
      </c>
      <c r="T317" s="225"/>
      <c r="U317" s="232"/>
      <c r="V317" s="226"/>
      <c r="W317" s="226"/>
      <c r="X317" s="226"/>
      <c r="Y317" s="226"/>
      <c r="Z317" s="226"/>
      <c r="AA317" s="226"/>
      <c r="AB317" s="228"/>
    </row>
    <row r="318" spans="2:28" ht="15.75">
      <c r="B318" s="229"/>
      <c r="C318" s="140"/>
      <c r="D318" s="140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227"/>
      <c r="R318" s="236" t="s">
        <v>44</v>
      </c>
      <c r="S318" s="236" t="s">
        <v>45</v>
      </c>
      <c r="T318" s="225"/>
      <c r="U318" s="232"/>
      <c r="V318" s="226"/>
      <c r="W318" s="226"/>
      <c r="X318" s="226"/>
      <c r="Y318" s="226"/>
      <c r="Z318" s="226"/>
      <c r="AA318" s="226"/>
      <c r="AB318" s="228"/>
    </row>
    <row r="319" spans="2:28" ht="15.75">
      <c r="B319" s="229"/>
      <c r="C319" s="140"/>
      <c r="D319" s="140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227"/>
      <c r="R319" s="250"/>
      <c r="S319" s="236" t="s">
        <v>63</v>
      </c>
      <c r="T319" s="140"/>
      <c r="U319" s="232"/>
      <c r="V319" s="226"/>
      <c r="W319" s="226"/>
      <c r="X319" s="226"/>
      <c r="Y319" s="226"/>
      <c r="Z319" s="226"/>
      <c r="AA319" s="226"/>
      <c r="AB319" s="228"/>
    </row>
    <row r="320" spans="2:28" ht="15" thickBot="1">
      <c r="B320" s="251"/>
      <c r="C320" s="252"/>
      <c r="D320" s="252"/>
      <c r="E320" s="252"/>
      <c r="F320" s="253"/>
      <c r="G320" s="253"/>
      <c r="H320" s="253"/>
      <c r="I320" s="253"/>
      <c r="J320" s="253"/>
      <c r="K320" s="253"/>
      <c r="L320" s="252"/>
      <c r="M320" s="252"/>
      <c r="N320" s="252"/>
      <c r="O320" s="252"/>
      <c r="P320" s="252"/>
      <c r="Q320" s="472" t="s">
        <v>189</v>
      </c>
      <c r="R320" s="473"/>
      <c r="S320" s="474"/>
      <c r="T320" s="474"/>
      <c r="U320" s="474"/>
      <c r="V320" s="474"/>
      <c r="W320" s="474"/>
      <c r="X320" s="474"/>
      <c r="Y320" s="474"/>
      <c r="Z320" s="474"/>
      <c r="AA320" s="474"/>
      <c r="AB320" s="475"/>
    </row>
    <row r="330" ht="13.5" thickBot="1"/>
    <row r="331" spans="2:28" ht="15.75">
      <c r="B331" s="596"/>
      <c r="C331" s="597"/>
      <c r="D331" s="598"/>
      <c r="E331" s="599" t="s">
        <v>527</v>
      </c>
      <c r="F331" s="600"/>
      <c r="G331" s="600"/>
      <c r="H331" s="600"/>
      <c r="I331" s="600"/>
      <c r="J331" s="600"/>
      <c r="K331" s="600"/>
      <c r="L331" s="600"/>
      <c r="M331" s="600"/>
      <c r="N331" s="600"/>
      <c r="O331" s="600"/>
      <c r="P331" s="600"/>
      <c r="Q331" s="601"/>
      <c r="R331" s="590" t="s">
        <v>7</v>
      </c>
      <c r="S331" s="478"/>
      <c r="T331" s="478"/>
      <c r="U331" s="478"/>
      <c r="V331" s="478"/>
      <c r="W331" s="478"/>
      <c r="X331" s="478"/>
      <c r="Y331" s="478"/>
      <c r="Z331" s="478"/>
      <c r="AA331" s="478"/>
      <c r="AB331" s="591"/>
    </row>
    <row r="332" spans="2:28" ht="15.75">
      <c r="B332" s="592" t="s">
        <v>89</v>
      </c>
      <c r="C332" s="580"/>
      <c r="D332" s="581"/>
      <c r="E332" s="602"/>
      <c r="F332" s="603"/>
      <c r="G332" s="603"/>
      <c r="H332" s="603"/>
      <c r="I332" s="603"/>
      <c r="J332" s="603"/>
      <c r="K332" s="603"/>
      <c r="L332" s="603"/>
      <c r="M332" s="603"/>
      <c r="N332" s="603"/>
      <c r="O332" s="603"/>
      <c r="P332" s="603"/>
      <c r="Q332" s="604"/>
      <c r="R332" s="141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6"/>
    </row>
    <row r="333" spans="2:28" ht="34.5">
      <c r="B333" s="141"/>
      <c r="C333" s="142"/>
      <c r="D333" s="143"/>
      <c r="E333" s="147" t="s">
        <v>160</v>
      </c>
      <c r="F333" s="148"/>
      <c r="G333" s="148"/>
      <c r="H333" s="149" t="s">
        <v>161</v>
      </c>
      <c r="J333" s="144"/>
      <c r="K333" s="144"/>
      <c r="L333" s="144"/>
      <c r="M333" s="144"/>
      <c r="N333" s="144"/>
      <c r="O333" s="144"/>
      <c r="P333" s="144"/>
      <c r="Q333" s="144"/>
      <c r="R333" s="141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6"/>
    </row>
    <row r="334" spans="2:28" ht="15.75">
      <c r="B334" s="593" t="s">
        <v>172</v>
      </c>
      <c r="C334" s="594"/>
      <c r="D334" s="595"/>
      <c r="E334" s="150" t="s">
        <v>67</v>
      </c>
      <c r="F334" s="145"/>
      <c r="G334" s="145"/>
      <c r="H334" s="151" t="s">
        <v>129</v>
      </c>
      <c r="J334" s="151"/>
      <c r="K334" s="152"/>
      <c r="L334" s="145"/>
      <c r="M334" s="151"/>
      <c r="N334" s="151"/>
      <c r="O334" s="151"/>
      <c r="P334" s="151"/>
      <c r="Q334" s="151"/>
      <c r="R334" s="153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5"/>
    </row>
    <row r="335" spans="2:28" ht="15.75">
      <c r="B335" s="579"/>
      <c r="C335" s="580"/>
      <c r="D335" s="581"/>
      <c r="E335" s="150" t="s">
        <v>66</v>
      </c>
      <c r="F335" s="145"/>
      <c r="G335" s="145"/>
      <c r="H335" s="151" t="s">
        <v>130</v>
      </c>
      <c r="J335" s="151"/>
      <c r="K335" s="152"/>
      <c r="L335" s="151"/>
      <c r="M335" s="151"/>
      <c r="N335" s="157"/>
      <c r="O335" s="145"/>
      <c r="P335" s="151"/>
      <c r="Q335" s="151"/>
      <c r="R335" s="153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5"/>
    </row>
    <row r="336" spans="2:28" ht="15.75">
      <c r="B336" s="579"/>
      <c r="C336" s="580"/>
      <c r="D336" s="581"/>
      <c r="E336" s="150" t="s">
        <v>8</v>
      </c>
      <c r="F336" s="150"/>
      <c r="G336" s="150"/>
      <c r="H336" s="158" t="s">
        <v>73</v>
      </c>
      <c r="J336" s="158"/>
      <c r="K336" s="152"/>
      <c r="L336" s="151"/>
      <c r="M336" s="151"/>
      <c r="N336" s="151"/>
      <c r="O336" s="145"/>
      <c r="P336" s="151"/>
      <c r="Q336" s="151"/>
      <c r="R336" s="156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59"/>
    </row>
    <row r="337" spans="2:28" ht="15.75">
      <c r="B337" s="579" t="s">
        <v>65</v>
      </c>
      <c r="C337" s="580"/>
      <c r="D337" s="581"/>
      <c r="E337" s="160" t="s">
        <v>10</v>
      </c>
      <c r="F337" s="150"/>
      <c r="G337" s="150"/>
      <c r="H337" s="9" t="s">
        <v>521</v>
      </c>
      <c r="J337" s="158"/>
      <c r="K337" s="152"/>
      <c r="L337" s="151"/>
      <c r="M337" s="151"/>
      <c r="N337" s="151"/>
      <c r="O337" s="151"/>
      <c r="P337" s="151"/>
      <c r="Q337" s="151"/>
      <c r="R337" s="556" t="s">
        <v>9</v>
      </c>
      <c r="S337" s="557"/>
      <c r="T337" s="557"/>
      <c r="U337" s="557"/>
      <c r="V337" s="557"/>
      <c r="W337" s="557"/>
      <c r="X337" s="557"/>
      <c r="Y337" s="557"/>
      <c r="Z337" s="557"/>
      <c r="AA337" s="557"/>
      <c r="AB337" s="559"/>
    </row>
    <row r="338" spans="2:28" ht="15.75">
      <c r="B338" s="556" t="s">
        <v>60</v>
      </c>
      <c r="C338" s="557"/>
      <c r="D338" s="558"/>
      <c r="E338" s="160"/>
      <c r="F338" s="150"/>
      <c r="G338" s="150"/>
      <c r="H338" s="150"/>
      <c r="I338" s="158"/>
      <c r="J338" s="158"/>
      <c r="K338" s="152"/>
      <c r="L338" s="151"/>
      <c r="M338" s="151"/>
      <c r="N338" s="151"/>
      <c r="O338" s="151"/>
      <c r="P338" s="151"/>
      <c r="Q338" s="151"/>
      <c r="R338" s="556" t="s">
        <v>11</v>
      </c>
      <c r="S338" s="557"/>
      <c r="T338" s="557"/>
      <c r="U338" s="557"/>
      <c r="V338" s="557"/>
      <c r="W338" s="557"/>
      <c r="X338" s="557"/>
      <c r="Y338" s="557"/>
      <c r="Z338" s="557"/>
      <c r="AA338" s="557"/>
      <c r="AB338" s="559"/>
    </row>
    <row r="339" spans="2:28" ht="15.75">
      <c r="B339" s="579" t="s">
        <v>61</v>
      </c>
      <c r="C339" s="580"/>
      <c r="D339" s="581"/>
      <c r="E339" s="160"/>
      <c r="F339" s="150"/>
      <c r="G339" s="150"/>
      <c r="H339" s="150"/>
      <c r="I339" s="140"/>
      <c r="J339" s="140"/>
      <c r="K339" s="152"/>
      <c r="L339" s="151"/>
      <c r="M339" s="151"/>
      <c r="N339" s="151"/>
      <c r="O339" s="151"/>
      <c r="P339" s="151"/>
      <c r="Q339" s="151"/>
      <c r="R339" s="156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59"/>
    </row>
    <row r="340" spans="2:28" ht="16.5" thickBot="1">
      <c r="B340" s="560"/>
      <c r="C340" s="561"/>
      <c r="D340" s="562"/>
      <c r="E340" s="161"/>
      <c r="F340" s="162"/>
      <c r="G340" s="162"/>
      <c r="H340" s="162"/>
      <c r="I340" s="162"/>
      <c r="J340" s="162"/>
      <c r="K340" s="162"/>
      <c r="L340" s="163"/>
      <c r="M340" s="163"/>
      <c r="N340" s="163"/>
      <c r="O340" s="163"/>
      <c r="P340" s="163"/>
      <c r="Q340" s="163"/>
      <c r="R340" s="164" t="s">
        <v>68</v>
      </c>
      <c r="S340" s="165"/>
      <c r="T340" s="165"/>
      <c r="U340" s="165"/>
      <c r="V340" s="165"/>
      <c r="W340" s="165"/>
      <c r="X340" s="165"/>
      <c r="Y340" s="165"/>
      <c r="Z340" s="165"/>
      <c r="AA340" s="165"/>
      <c r="AB340" s="166"/>
    </row>
    <row r="341" spans="2:28" ht="13.5" thickBot="1">
      <c r="B341" s="167"/>
      <c r="C341" s="167"/>
      <c r="D341" s="167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</row>
    <row r="342" spans="2:28" ht="12.75">
      <c r="B342" s="563" t="s">
        <v>12</v>
      </c>
      <c r="C342" s="566" t="s">
        <v>13</v>
      </c>
      <c r="D342" s="567"/>
      <c r="E342" s="572" t="s">
        <v>14</v>
      </c>
      <c r="F342" s="573"/>
      <c r="G342" s="574"/>
      <c r="H342" s="524" t="s">
        <v>15</v>
      </c>
      <c r="I342" s="487"/>
      <c r="J342" s="487"/>
      <c r="K342" s="487"/>
      <c r="L342" s="487"/>
      <c r="M342" s="524" t="s">
        <v>16</v>
      </c>
      <c r="N342" s="487"/>
      <c r="O342" s="487"/>
      <c r="P342" s="487"/>
      <c r="Q342" s="487"/>
      <c r="R342" s="487"/>
      <c r="S342" s="487"/>
      <c r="T342" s="487"/>
      <c r="U342" s="487"/>
      <c r="V342" s="487"/>
      <c r="W342" s="487"/>
      <c r="X342" s="487"/>
      <c r="Y342" s="487"/>
      <c r="Z342" s="487"/>
      <c r="AA342" s="487"/>
      <c r="AB342" s="721"/>
    </row>
    <row r="343" spans="2:28" ht="12.75">
      <c r="B343" s="564"/>
      <c r="C343" s="568"/>
      <c r="D343" s="569"/>
      <c r="E343" s="575"/>
      <c r="F343" s="576"/>
      <c r="G343" s="577"/>
      <c r="H343" s="515" t="s">
        <v>17</v>
      </c>
      <c r="I343" s="509" t="s">
        <v>18</v>
      </c>
      <c r="J343" s="509"/>
      <c r="K343" s="509"/>
      <c r="L343" s="511"/>
      <c r="M343" s="519" t="s">
        <v>168</v>
      </c>
      <c r="N343" s="520"/>
      <c r="O343" s="520"/>
      <c r="P343" s="522"/>
      <c r="Q343" s="519" t="s">
        <v>169</v>
      </c>
      <c r="R343" s="520"/>
      <c r="S343" s="520"/>
      <c r="T343" s="522"/>
      <c r="U343" s="519" t="s">
        <v>170</v>
      </c>
      <c r="V343" s="520"/>
      <c r="W343" s="520"/>
      <c r="X343" s="522"/>
      <c r="Y343" s="587" t="s">
        <v>171</v>
      </c>
      <c r="Z343" s="588"/>
      <c r="AA343" s="588"/>
      <c r="AB343" s="589"/>
    </row>
    <row r="344" spans="2:28" ht="12.75">
      <c r="B344" s="564"/>
      <c r="C344" s="568"/>
      <c r="D344" s="569"/>
      <c r="E344" s="582" t="s">
        <v>217</v>
      </c>
      <c r="F344" s="584" t="s">
        <v>33</v>
      </c>
      <c r="G344" s="513" t="s">
        <v>64</v>
      </c>
      <c r="H344" s="578"/>
      <c r="I344" s="509" t="s">
        <v>19</v>
      </c>
      <c r="J344" s="509" t="s">
        <v>20</v>
      </c>
      <c r="K344" s="509" t="s">
        <v>21</v>
      </c>
      <c r="L344" s="511" t="s">
        <v>57</v>
      </c>
      <c r="M344" s="554" t="s">
        <v>166</v>
      </c>
      <c r="N344" s="555"/>
      <c r="O344" s="555"/>
      <c r="P344" s="555"/>
      <c r="Q344" s="555"/>
      <c r="R344" s="555"/>
      <c r="S344" s="555"/>
      <c r="T344" s="555"/>
      <c r="U344" s="555"/>
      <c r="V344" s="555"/>
      <c r="W344" s="555"/>
      <c r="X344" s="555"/>
      <c r="Y344" s="555"/>
      <c r="Z344" s="555"/>
      <c r="AA344" s="555"/>
      <c r="AB344" s="555"/>
    </row>
    <row r="345" spans="2:28" ht="12.75">
      <c r="B345" s="564"/>
      <c r="C345" s="568"/>
      <c r="D345" s="569"/>
      <c r="E345" s="582"/>
      <c r="F345" s="585"/>
      <c r="G345" s="533"/>
      <c r="H345" s="578"/>
      <c r="I345" s="509"/>
      <c r="J345" s="509"/>
      <c r="K345" s="509"/>
      <c r="L345" s="511"/>
      <c r="M345" s="517" t="s">
        <v>19</v>
      </c>
      <c r="N345" s="507" t="s">
        <v>20</v>
      </c>
      <c r="O345" s="503" t="s">
        <v>22</v>
      </c>
      <c r="P345" s="513" t="s">
        <v>62</v>
      </c>
      <c r="Q345" s="517" t="s">
        <v>19</v>
      </c>
      <c r="R345" s="507" t="s">
        <v>20</v>
      </c>
      <c r="S345" s="503" t="s">
        <v>22</v>
      </c>
      <c r="T345" s="513" t="s">
        <v>62</v>
      </c>
      <c r="U345" s="517" t="s">
        <v>19</v>
      </c>
      <c r="V345" s="507" t="s">
        <v>20</v>
      </c>
      <c r="W345" s="503" t="s">
        <v>22</v>
      </c>
      <c r="X345" s="513" t="s">
        <v>62</v>
      </c>
      <c r="Y345" s="517" t="s">
        <v>19</v>
      </c>
      <c r="Z345" s="507" t="s">
        <v>20</v>
      </c>
      <c r="AA345" s="503" t="s">
        <v>22</v>
      </c>
      <c r="AB345" s="513" t="s">
        <v>62</v>
      </c>
    </row>
    <row r="346" spans="2:28" ht="13.5" thickBot="1">
      <c r="B346" s="565"/>
      <c r="C346" s="570"/>
      <c r="D346" s="571"/>
      <c r="E346" s="583"/>
      <c r="F346" s="586"/>
      <c r="G346" s="514"/>
      <c r="H346" s="516"/>
      <c r="I346" s="510"/>
      <c r="J346" s="510"/>
      <c r="K346" s="510"/>
      <c r="L346" s="512"/>
      <c r="M346" s="518"/>
      <c r="N346" s="508"/>
      <c r="O346" s="504"/>
      <c r="P346" s="514"/>
      <c r="Q346" s="518"/>
      <c r="R346" s="508"/>
      <c r="S346" s="504"/>
      <c r="T346" s="514"/>
      <c r="U346" s="518"/>
      <c r="V346" s="508"/>
      <c r="W346" s="504"/>
      <c r="X346" s="514"/>
      <c r="Y346" s="518"/>
      <c r="Z346" s="508"/>
      <c r="AA346" s="504"/>
      <c r="AB346" s="514"/>
    </row>
    <row r="347" spans="2:28" ht="16.5" thickBot="1">
      <c r="B347" s="22" t="s">
        <v>432</v>
      </c>
      <c r="C347" s="551" t="s">
        <v>58</v>
      </c>
      <c r="D347" s="551"/>
      <c r="E347" s="552"/>
      <c r="F347" s="552"/>
      <c r="G347" s="169"/>
      <c r="H347" s="170"/>
      <c r="I347" s="552"/>
      <c r="J347" s="552"/>
      <c r="K347" s="552"/>
      <c r="L347" s="552"/>
      <c r="M347" s="553"/>
      <c r="N347" s="553"/>
      <c r="O347" s="553"/>
      <c r="P347" s="553"/>
      <c r="Q347" s="553"/>
      <c r="R347" s="553"/>
      <c r="S347" s="553"/>
      <c r="T347" s="553"/>
      <c r="U347" s="553"/>
      <c r="V347" s="553"/>
      <c r="W347" s="553"/>
      <c r="X347" s="553"/>
      <c r="Y347" s="553"/>
      <c r="Z347" s="553"/>
      <c r="AA347" s="553"/>
      <c r="AB347" s="722"/>
    </row>
    <row r="348" spans="2:28" ht="15.75">
      <c r="B348" s="172" t="s">
        <v>24</v>
      </c>
      <c r="C348" s="27" t="s">
        <v>420</v>
      </c>
      <c r="D348" s="174"/>
      <c r="E348" s="175"/>
      <c r="F348" s="179">
        <v>1</v>
      </c>
      <c r="G348" s="181">
        <v>1</v>
      </c>
      <c r="H348" s="379">
        <f aca="true" t="shared" si="30" ref="H348:H358">SUM(I348:L348)</f>
        <v>30</v>
      </c>
      <c r="I348" s="341">
        <f aca="true" t="shared" si="31" ref="I348:I357">SUM(M348,Q348,U348,Y348)</f>
        <v>30</v>
      </c>
      <c r="J348" s="341"/>
      <c r="K348" s="341"/>
      <c r="L348" s="341"/>
      <c r="M348" s="254"/>
      <c r="N348" s="177"/>
      <c r="O348" s="177"/>
      <c r="P348" s="178"/>
      <c r="Q348" s="254"/>
      <c r="R348" s="180"/>
      <c r="S348" s="180"/>
      <c r="T348" s="181"/>
      <c r="U348" s="254">
        <v>30</v>
      </c>
      <c r="V348" s="180"/>
      <c r="W348" s="180"/>
      <c r="X348" s="181"/>
      <c r="Y348" s="182"/>
      <c r="Z348" s="177"/>
      <c r="AA348" s="177"/>
      <c r="AB348" s="181"/>
    </row>
    <row r="349" spans="2:28" ht="15.75">
      <c r="B349" s="183" t="s">
        <v>25</v>
      </c>
      <c r="C349" s="27" t="s">
        <v>421</v>
      </c>
      <c r="D349" s="260"/>
      <c r="E349" s="175"/>
      <c r="F349" s="179">
        <v>2</v>
      </c>
      <c r="G349" s="178">
        <v>1</v>
      </c>
      <c r="H349" s="379">
        <f t="shared" si="30"/>
        <v>30</v>
      </c>
      <c r="I349" s="341">
        <f t="shared" si="31"/>
        <v>15</v>
      </c>
      <c r="J349" s="341"/>
      <c r="K349" s="341">
        <f>SUM(O349,S349,W349,AA349)</f>
        <v>15</v>
      </c>
      <c r="L349" s="341"/>
      <c r="M349" s="258"/>
      <c r="N349" s="177"/>
      <c r="O349" s="177"/>
      <c r="P349" s="179"/>
      <c r="Q349" s="258"/>
      <c r="R349" s="177"/>
      <c r="S349" s="177"/>
      <c r="T349" s="178"/>
      <c r="U349" s="258">
        <v>15</v>
      </c>
      <c r="V349" s="177"/>
      <c r="W349" s="177">
        <v>15</v>
      </c>
      <c r="X349" s="178"/>
      <c r="Y349" s="182"/>
      <c r="Z349" s="177"/>
      <c r="AA349" s="177"/>
      <c r="AB349" s="178"/>
    </row>
    <row r="350" spans="2:28" ht="15.75">
      <c r="B350" s="172" t="s">
        <v>26</v>
      </c>
      <c r="C350" s="27" t="s">
        <v>422</v>
      </c>
      <c r="D350" s="260"/>
      <c r="E350" s="175">
        <v>1</v>
      </c>
      <c r="F350" s="179">
        <v>1</v>
      </c>
      <c r="G350" s="178">
        <v>1</v>
      </c>
      <c r="H350" s="379">
        <f t="shared" si="30"/>
        <v>45</v>
      </c>
      <c r="I350" s="341">
        <f t="shared" si="31"/>
        <v>30</v>
      </c>
      <c r="J350" s="341"/>
      <c r="K350" s="341"/>
      <c r="L350" s="341">
        <f>SUM(P350,T350,X350,AB350)</f>
        <v>15</v>
      </c>
      <c r="M350" s="258"/>
      <c r="N350" s="177"/>
      <c r="O350" s="177"/>
      <c r="P350" s="179"/>
      <c r="Q350" s="258"/>
      <c r="R350" s="177"/>
      <c r="S350" s="177"/>
      <c r="T350" s="178"/>
      <c r="U350" s="255">
        <v>30</v>
      </c>
      <c r="V350" s="177"/>
      <c r="W350" s="177"/>
      <c r="X350" s="178">
        <v>15</v>
      </c>
      <c r="Y350" s="283"/>
      <c r="Z350" s="281"/>
      <c r="AA350" s="281"/>
      <c r="AB350" s="282"/>
    </row>
    <row r="351" spans="2:28" ht="15.75">
      <c r="B351" s="183" t="s">
        <v>27</v>
      </c>
      <c r="C351" s="27" t="s">
        <v>423</v>
      </c>
      <c r="D351" s="260"/>
      <c r="E351" s="175">
        <v>1</v>
      </c>
      <c r="F351" s="179">
        <v>1</v>
      </c>
      <c r="G351" s="178">
        <v>5</v>
      </c>
      <c r="H351" s="379">
        <f t="shared" si="30"/>
        <v>60</v>
      </c>
      <c r="I351" s="341">
        <f t="shared" si="31"/>
        <v>30</v>
      </c>
      <c r="J351" s="341"/>
      <c r="K351" s="341"/>
      <c r="L351" s="341">
        <f>SUM(P351,T351,X351,AB351)</f>
        <v>30</v>
      </c>
      <c r="M351" s="258"/>
      <c r="N351" s="177"/>
      <c r="O351" s="177"/>
      <c r="P351" s="179"/>
      <c r="Q351" s="261">
        <v>30</v>
      </c>
      <c r="R351" s="177"/>
      <c r="S351" s="177"/>
      <c r="T351" s="178">
        <v>30</v>
      </c>
      <c r="U351" s="190"/>
      <c r="V351" s="188"/>
      <c r="W351" s="188"/>
      <c r="X351" s="191"/>
      <c r="Y351" s="182"/>
      <c r="Z351" s="177"/>
      <c r="AA351" s="177"/>
      <c r="AB351" s="178"/>
    </row>
    <row r="352" spans="2:28" ht="15.75">
      <c r="B352" s="172" t="s">
        <v>28</v>
      </c>
      <c r="C352" s="27" t="s">
        <v>424</v>
      </c>
      <c r="D352" s="260"/>
      <c r="E352" s="175"/>
      <c r="F352" s="179">
        <v>2</v>
      </c>
      <c r="G352" s="178">
        <v>3</v>
      </c>
      <c r="H352" s="379">
        <f t="shared" si="30"/>
        <v>45</v>
      </c>
      <c r="I352" s="341">
        <f t="shared" si="31"/>
        <v>15</v>
      </c>
      <c r="J352" s="341"/>
      <c r="K352" s="341"/>
      <c r="L352" s="341">
        <f>SUM(P352,T352,X352,AB352)</f>
        <v>30</v>
      </c>
      <c r="M352" s="254"/>
      <c r="N352" s="177"/>
      <c r="O352" s="177"/>
      <c r="P352" s="178"/>
      <c r="Q352" s="254">
        <v>15</v>
      </c>
      <c r="R352" s="177"/>
      <c r="S352" s="177"/>
      <c r="T352" s="178">
        <v>30</v>
      </c>
      <c r="U352" s="258"/>
      <c r="V352" s="177"/>
      <c r="W352" s="177"/>
      <c r="X352" s="178"/>
      <c r="Y352" s="182"/>
      <c r="Z352" s="177"/>
      <c r="AA352" s="177"/>
      <c r="AB352" s="178"/>
    </row>
    <row r="353" spans="2:28" ht="15.75">
      <c r="B353" s="183" t="s">
        <v>48</v>
      </c>
      <c r="C353" s="27" t="s">
        <v>425</v>
      </c>
      <c r="D353" s="260"/>
      <c r="E353" s="175"/>
      <c r="F353" s="179">
        <v>1</v>
      </c>
      <c r="G353" s="178">
        <v>1</v>
      </c>
      <c r="H353" s="379">
        <f t="shared" si="30"/>
        <v>30</v>
      </c>
      <c r="I353" s="341">
        <f t="shared" si="31"/>
        <v>15</v>
      </c>
      <c r="J353" s="341">
        <f>SUM(N353,R353,V353,Z353)</f>
        <v>15</v>
      </c>
      <c r="K353" s="341"/>
      <c r="L353" s="341"/>
      <c r="M353" s="258"/>
      <c r="N353" s="177"/>
      <c r="O353" s="177"/>
      <c r="P353" s="179"/>
      <c r="Q353" s="258"/>
      <c r="R353" s="177"/>
      <c r="S353" s="177"/>
      <c r="T353" s="178"/>
      <c r="U353" s="258">
        <v>15</v>
      </c>
      <c r="V353" s="177">
        <v>15</v>
      </c>
      <c r="W353" s="177"/>
      <c r="X353" s="178"/>
      <c r="Y353" s="182"/>
      <c r="Z353" s="177"/>
      <c r="AA353" s="177"/>
      <c r="AB353" s="178"/>
    </row>
    <row r="354" spans="2:28" ht="15.75">
      <c r="B354" s="172" t="s">
        <v>85</v>
      </c>
      <c r="C354" s="27" t="s">
        <v>426</v>
      </c>
      <c r="D354" s="260"/>
      <c r="E354" s="175">
        <v>1</v>
      </c>
      <c r="F354" s="179">
        <v>1</v>
      </c>
      <c r="G354" s="178">
        <v>4</v>
      </c>
      <c r="H354" s="379">
        <f t="shared" si="30"/>
        <v>45</v>
      </c>
      <c r="I354" s="341">
        <f t="shared" si="31"/>
        <v>30</v>
      </c>
      <c r="J354" s="341"/>
      <c r="K354" s="341"/>
      <c r="L354" s="341">
        <f>SUM(P354,T354,X354,AB354)</f>
        <v>15</v>
      </c>
      <c r="M354" s="258"/>
      <c r="N354" s="177"/>
      <c r="O354" s="177"/>
      <c r="P354" s="179"/>
      <c r="Q354" s="261">
        <v>30</v>
      </c>
      <c r="R354" s="177"/>
      <c r="S354" s="177"/>
      <c r="T354" s="178">
        <v>15</v>
      </c>
      <c r="U354" s="258"/>
      <c r="V354" s="177"/>
      <c r="W354" s="177"/>
      <c r="X354" s="178"/>
      <c r="Y354" s="182"/>
      <c r="Z354" s="177"/>
      <c r="AA354" s="177"/>
      <c r="AB354" s="178"/>
    </row>
    <row r="355" spans="2:28" ht="15.75">
      <c r="B355" s="172" t="s">
        <v>49</v>
      </c>
      <c r="C355" s="27" t="s">
        <v>427</v>
      </c>
      <c r="D355" s="260"/>
      <c r="E355" s="175"/>
      <c r="F355" s="179">
        <v>2</v>
      </c>
      <c r="G355" s="178">
        <v>1</v>
      </c>
      <c r="H355" s="379">
        <f t="shared" si="30"/>
        <v>45</v>
      </c>
      <c r="I355" s="341">
        <f t="shared" si="31"/>
        <v>15</v>
      </c>
      <c r="J355" s="341"/>
      <c r="K355" s="341">
        <f>SUM(O355,S355,W355,AA355)</f>
        <v>30</v>
      </c>
      <c r="L355" s="341"/>
      <c r="M355" s="258"/>
      <c r="N355" s="177"/>
      <c r="O355" s="177"/>
      <c r="P355" s="179"/>
      <c r="Q355" s="258"/>
      <c r="R355" s="177"/>
      <c r="S355" s="177"/>
      <c r="T355" s="178"/>
      <c r="U355" s="258">
        <v>15</v>
      </c>
      <c r="V355" s="177"/>
      <c r="W355" s="177">
        <v>30</v>
      </c>
      <c r="X355" s="178"/>
      <c r="Y355" s="182"/>
      <c r="Z355" s="177"/>
      <c r="AA355" s="177"/>
      <c r="AB355" s="178"/>
    </row>
    <row r="356" spans="2:28" ht="15.75">
      <c r="B356" s="183" t="s">
        <v>50</v>
      </c>
      <c r="C356" s="27" t="s">
        <v>428</v>
      </c>
      <c r="D356" s="260"/>
      <c r="E356" s="175"/>
      <c r="F356" s="179">
        <v>2</v>
      </c>
      <c r="G356" s="178">
        <v>5</v>
      </c>
      <c r="H356" s="379">
        <f t="shared" si="30"/>
        <v>45</v>
      </c>
      <c r="I356" s="341">
        <f t="shared" si="31"/>
        <v>15</v>
      </c>
      <c r="J356" s="341"/>
      <c r="K356" s="341"/>
      <c r="L356" s="341">
        <f>SUM(P356,T356,X356,AB356)</f>
        <v>30</v>
      </c>
      <c r="M356" s="258"/>
      <c r="N356" s="177"/>
      <c r="O356" s="177"/>
      <c r="P356" s="179"/>
      <c r="Q356" s="271">
        <v>15</v>
      </c>
      <c r="R356" s="177"/>
      <c r="S356" s="177"/>
      <c r="T356" s="178">
        <v>30</v>
      </c>
      <c r="U356" s="259"/>
      <c r="V356" s="177"/>
      <c r="W356" s="177"/>
      <c r="X356" s="178"/>
      <c r="Y356" s="182"/>
      <c r="Z356" s="177"/>
      <c r="AA356" s="177"/>
      <c r="AB356" s="178"/>
    </row>
    <row r="357" spans="2:28" ht="15.75">
      <c r="B357" s="172" t="s">
        <v>51</v>
      </c>
      <c r="C357" s="27" t="s">
        <v>429</v>
      </c>
      <c r="D357" s="260"/>
      <c r="E357" s="175"/>
      <c r="F357" s="179">
        <v>1</v>
      </c>
      <c r="G357" s="178">
        <v>2</v>
      </c>
      <c r="H357" s="379">
        <f t="shared" si="30"/>
        <v>30</v>
      </c>
      <c r="I357" s="341">
        <f t="shared" si="31"/>
        <v>15</v>
      </c>
      <c r="J357" s="341">
        <f>SUM(N357,R357,V357,Z357)</f>
        <v>15</v>
      </c>
      <c r="K357" s="341"/>
      <c r="L357" s="341"/>
      <c r="M357" s="258"/>
      <c r="N357" s="177"/>
      <c r="O357" s="177"/>
      <c r="P357" s="179"/>
      <c r="Q357" s="258">
        <v>15</v>
      </c>
      <c r="R357" s="177">
        <v>15</v>
      </c>
      <c r="S357" s="177"/>
      <c r="T357" s="178"/>
      <c r="U357" s="258"/>
      <c r="V357" s="177"/>
      <c r="W357" s="177"/>
      <c r="X357" s="178"/>
      <c r="Y357" s="182"/>
      <c r="Z357" s="177"/>
      <c r="AA357" s="177"/>
      <c r="AB357" s="178"/>
    </row>
    <row r="358" spans="2:28" ht="15.75">
      <c r="B358" s="183" t="s">
        <v>69</v>
      </c>
      <c r="C358" s="173" t="s">
        <v>88</v>
      </c>
      <c r="D358" s="260"/>
      <c r="E358" s="175"/>
      <c r="F358" s="179">
        <v>1</v>
      </c>
      <c r="G358" s="178">
        <v>5</v>
      </c>
      <c r="H358" s="379">
        <f t="shared" si="30"/>
        <v>30</v>
      </c>
      <c r="I358" s="341"/>
      <c r="J358" s="341"/>
      <c r="K358" s="341"/>
      <c r="L358" s="341">
        <f>SUM(P358,T358,X358,AB358)</f>
        <v>30</v>
      </c>
      <c r="M358" s="258"/>
      <c r="N358" s="177"/>
      <c r="O358" s="177"/>
      <c r="P358" s="179"/>
      <c r="Q358" s="258"/>
      <c r="R358" s="177"/>
      <c r="S358" s="177"/>
      <c r="T358" s="178">
        <v>30</v>
      </c>
      <c r="U358" s="258"/>
      <c r="V358" s="177"/>
      <c r="W358" s="177"/>
      <c r="X358" s="178"/>
      <c r="Y358" s="182"/>
      <c r="Z358" s="177"/>
      <c r="AA358" s="177"/>
      <c r="AB358" s="178"/>
    </row>
    <row r="359" spans="2:28" ht="15.75">
      <c r="B359" s="172" t="s">
        <v>70</v>
      </c>
      <c r="C359" s="184" t="s">
        <v>72</v>
      </c>
      <c r="D359" s="185"/>
      <c r="E359" s="175"/>
      <c r="F359" s="179">
        <v>1</v>
      </c>
      <c r="G359" s="178">
        <v>2</v>
      </c>
      <c r="H359" s="379">
        <f>SUM(I359:L359)</f>
        <v>30</v>
      </c>
      <c r="I359" s="341"/>
      <c r="J359" s="341"/>
      <c r="K359" s="341"/>
      <c r="L359" s="341">
        <f>SUM(P359,T359,X359,AB359)</f>
        <v>30</v>
      </c>
      <c r="M359" s="258"/>
      <c r="N359" s="177"/>
      <c r="O359" s="177"/>
      <c r="P359" s="179"/>
      <c r="Q359" s="258"/>
      <c r="R359" s="177"/>
      <c r="S359" s="177"/>
      <c r="T359" s="178"/>
      <c r="U359" s="258"/>
      <c r="V359" s="177"/>
      <c r="W359" s="177"/>
      <c r="X359" s="178">
        <v>30</v>
      </c>
      <c r="Y359" s="283"/>
      <c r="Z359" s="281"/>
      <c r="AA359" s="281"/>
      <c r="AB359" s="282"/>
    </row>
    <row r="360" spans="2:28" ht="15.75">
      <c r="B360" s="172" t="s">
        <v>71</v>
      </c>
      <c r="C360" s="272" t="s">
        <v>131</v>
      </c>
      <c r="D360" s="193"/>
      <c r="E360" s="194"/>
      <c r="F360" s="189"/>
      <c r="G360" s="191">
        <v>20</v>
      </c>
      <c r="H360" s="187"/>
      <c r="I360" s="188"/>
      <c r="J360" s="188"/>
      <c r="K360" s="188"/>
      <c r="L360" s="189"/>
      <c r="M360" s="190"/>
      <c r="N360" s="188"/>
      <c r="O360" s="188"/>
      <c r="P360" s="189"/>
      <c r="Q360" s="190"/>
      <c r="R360" s="188"/>
      <c r="S360" s="188"/>
      <c r="T360" s="191"/>
      <c r="U360" s="190"/>
      <c r="V360" s="188"/>
      <c r="W360" s="188"/>
      <c r="X360" s="191"/>
      <c r="Y360" s="192"/>
      <c r="Z360" s="188"/>
      <c r="AA360" s="188"/>
      <c r="AB360" s="191"/>
    </row>
    <row r="361" spans="2:28" ht="15.75">
      <c r="B361" s="172"/>
      <c r="C361" s="272"/>
      <c r="D361" s="262"/>
      <c r="E361" s="263"/>
      <c r="F361" s="264"/>
      <c r="G361" s="273"/>
      <c r="H361" s="266"/>
      <c r="I361" s="267"/>
      <c r="J361" s="267"/>
      <c r="K361" s="267"/>
      <c r="L361" s="268"/>
      <c r="M361" s="269"/>
      <c r="N361" s="267"/>
      <c r="O361" s="267"/>
      <c r="P361" s="268"/>
      <c r="Q361" s="269"/>
      <c r="R361" s="267"/>
      <c r="S361" s="267"/>
      <c r="T361" s="265"/>
      <c r="U361" s="269"/>
      <c r="V361" s="267"/>
      <c r="W361" s="267"/>
      <c r="X361" s="265"/>
      <c r="Y361" s="270"/>
      <c r="Z361" s="267"/>
      <c r="AA361" s="267"/>
      <c r="AB361" s="265"/>
    </row>
    <row r="362" spans="2:28" ht="16.5" thickBot="1">
      <c r="B362" s="172"/>
      <c r="C362" s="197"/>
      <c r="D362" s="198"/>
      <c r="E362" s="199"/>
      <c r="F362" s="200"/>
      <c r="G362" s="201"/>
      <c r="H362" s="202"/>
      <c r="I362" s="203"/>
      <c r="J362" s="203"/>
      <c r="K362" s="203"/>
      <c r="L362" s="204"/>
      <c r="M362" s="205"/>
      <c r="N362" s="203"/>
      <c r="O362" s="203"/>
      <c r="P362" s="204"/>
      <c r="Q362" s="205"/>
      <c r="R362" s="203"/>
      <c r="S362" s="203"/>
      <c r="T362" s="206"/>
      <c r="U362" s="205"/>
      <c r="V362" s="203"/>
      <c r="W362" s="203"/>
      <c r="X362" s="206"/>
      <c r="Y362" s="207"/>
      <c r="Z362" s="203"/>
      <c r="AA362" s="203"/>
      <c r="AB362" s="206"/>
    </row>
    <row r="363" spans="2:28" ht="13.5" thickTop="1">
      <c r="B363" s="208"/>
      <c r="C363" s="539" t="s">
        <v>29</v>
      </c>
      <c r="D363" s="540"/>
      <c r="E363" s="543">
        <f aca="true" t="shared" si="32" ref="E363:L363">SUM(E348:E362)</f>
        <v>3</v>
      </c>
      <c r="F363" s="545">
        <f t="shared" si="32"/>
        <v>16</v>
      </c>
      <c r="G363" s="547">
        <f t="shared" si="32"/>
        <v>51</v>
      </c>
      <c r="H363" s="549">
        <f t="shared" si="32"/>
        <v>465</v>
      </c>
      <c r="I363" s="545">
        <f t="shared" si="32"/>
        <v>210</v>
      </c>
      <c r="J363" s="545">
        <f t="shared" si="32"/>
        <v>30</v>
      </c>
      <c r="K363" s="545">
        <f t="shared" si="32"/>
        <v>45</v>
      </c>
      <c r="L363" s="545">
        <f t="shared" si="32"/>
        <v>180</v>
      </c>
      <c r="M363" s="209">
        <f aca="true" t="shared" si="33" ref="M363:X363">SUM(M348:M360)</f>
        <v>0</v>
      </c>
      <c r="N363" s="209">
        <f t="shared" si="33"/>
        <v>0</v>
      </c>
      <c r="O363" s="209">
        <f t="shared" si="33"/>
        <v>0</v>
      </c>
      <c r="P363" s="209">
        <f t="shared" si="33"/>
        <v>0</v>
      </c>
      <c r="Q363" s="209">
        <f t="shared" si="33"/>
        <v>105</v>
      </c>
      <c r="R363" s="209">
        <f t="shared" si="33"/>
        <v>15</v>
      </c>
      <c r="S363" s="209">
        <f t="shared" si="33"/>
        <v>0</v>
      </c>
      <c r="T363" s="209">
        <f t="shared" si="33"/>
        <v>135</v>
      </c>
      <c r="U363" s="209">
        <f t="shared" si="33"/>
        <v>105</v>
      </c>
      <c r="V363" s="209">
        <f t="shared" si="33"/>
        <v>15</v>
      </c>
      <c r="W363" s="209">
        <f t="shared" si="33"/>
        <v>45</v>
      </c>
      <c r="X363" s="209">
        <f t="shared" si="33"/>
        <v>45</v>
      </c>
      <c r="Y363" s="209">
        <v>0</v>
      </c>
      <c r="Z363" s="210">
        <v>0</v>
      </c>
      <c r="AA363" s="210">
        <v>0</v>
      </c>
      <c r="AB363" s="212">
        <v>0</v>
      </c>
    </row>
    <row r="364" spans="2:30" ht="13.5" thickBot="1">
      <c r="B364" s="213"/>
      <c r="C364" s="541"/>
      <c r="D364" s="542"/>
      <c r="E364" s="544"/>
      <c r="F364" s="546"/>
      <c r="G364" s="548"/>
      <c r="H364" s="550"/>
      <c r="I364" s="546"/>
      <c r="J364" s="546"/>
      <c r="K364" s="546"/>
      <c r="L364" s="546"/>
      <c r="M364" s="214"/>
      <c r="N364" s="215">
        <v>0</v>
      </c>
      <c r="O364" s="215"/>
      <c r="P364" s="215"/>
      <c r="Q364" s="214"/>
      <c r="R364" s="215">
        <f>SUM(Q363:T363)</f>
        <v>255</v>
      </c>
      <c r="S364" s="215"/>
      <c r="T364" s="216"/>
      <c r="U364" s="215"/>
      <c r="V364" s="215">
        <f>SUM(U363:X363)</f>
        <v>210</v>
      </c>
      <c r="W364" s="215"/>
      <c r="X364" s="215"/>
      <c r="Y364" s="214"/>
      <c r="Z364" s="215">
        <v>0</v>
      </c>
      <c r="AA364" s="215"/>
      <c r="AB364" s="216"/>
      <c r="AD364" s="3">
        <f>SUM(M364:AB364)*15</f>
        <v>6975</v>
      </c>
    </row>
    <row r="365" spans="2:28" ht="12.75" customHeight="1">
      <c r="B365" s="642" t="s">
        <v>419</v>
      </c>
      <c r="C365" s="526"/>
      <c r="D365" s="527"/>
      <c r="E365" s="528" t="s">
        <v>430</v>
      </c>
      <c r="F365" s="531" t="s">
        <v>33</v>
      </c>
      <c r="G365" s="513" t="s">
        <v>64</v>
      </c>
      <c r="H365" s="534" t="s">
        <v>17</v>
      </c>
      <c r="I365" s="509" t="s">
        <v>19</v>
      </c>
      <c r="J365" s="509" t="s">
        <v>20</v>
      </c>
      <c r="K365" s="509" t="s">
        <v>21</v>
      </c>
      <c r="L365" s="511" t="s">
        <v>57</v>
      </c>
      <c r="M365" s="519" t="s">
        <v>168</v>
      </c>
      <c r="N365" s="520"/>
      <c r="O365" s="520"/>
      <c r="P365" s="521"/>
      <c r="Q365" s="519" t="s">
        <v>169</v>
      </c>
      <c r="R365" s="520"/>
      <c r="S365" s="520"/>
      <c r="T365" s="522"/>
      <c r="U365" s="523" t="s">
        <v>170</v>
      </c>
      <c r="V365" s="520"/>
      <c r="W365" s="520"/>
      <c r="X365" s="521"/>
      <c r="Y365" s="524" t="s">
        <v>171</v>
      </c>
      <c r="Z365" s="487"/>
      <c r="AA365" s="487"/>
      <c r="AB365" s="488"/>
    </row>
    <row r="366" spans="2:28" ht="12.75">
      <c r="B366" s="525"/>
      <c r="C366" s="526"/>
      <c r="D366" s="527"/>
      <c r="E366" s="529"/>
      <c r="F366" s="531"/>
      <c r="G366" s="533"/>
      <c r="H366" s="534"/>
      <c r="I366" s="509"/>
      <c r="J366" s="509"/>
      <c r="K366" s="509"/>
      <c r="L366" s="511"/>
      <c r="M366" s="517" t="s">
        <v>19</v>
      </c>
      <c r="N366" s="507" t="s">
        <v>20</v>
      </c>
      <c r="O366" s="503" t="s">
        <v>22</v>
      </c>
      <c r="P366" s="505" t="s">
        <v>62</v>
      </c>
      <c r="Q366" s="517" t="s">
        <v>19</v>
      </c>
      <c r="R366" s="507" t="s">
        <v>20</v>
      </c>
      <c r="S366" s="503" t="s">
        <v>22</v>
      </c>
      <c r="T366" s="513" t="s">
        <v>62</v>
      </c>
      <c r="U366" s="515" t="s">
        <v>19</v>
      </c>
      <c r="V366" s="507" t="s">
        <v>20</v>
      </c>
      <c r="W366" s="503" t="s">
        <v>22</v>
      </c>
      <c r="X366" s="505" t="s">
        <v>62</v>
      </c>
      <c r="Y366" s="517" t="s">
        <v>19</v>
      </c>
      <c r="Z366" s="507" t="s">
        <v>20</v>
      </c>
      <c r="AA366" s="503" t="s">
        <v>22</v>
      </c>
      <c r="AB366" s="513" t="s">
        <v>62</v>
      </c>
    </row>
    <row r="367" spans="2:28" ht="13.5" thickBot="1">
      <c r="B367" s="525"/>
      <c r="C367" s="526"/>
      <c r="D367" s="527"/>
      <c r="E367" s="530"/>
      <c r="F367" s="532"/>
      <c r="G367" s="514"/>
      <c r="H367" s="518"/>
      <c r="I367" s="510"/>
      <c r="J367" s="510"/>
      <c r="K367" s="510"/>
      <c r="L367" s="512"/>
      <c r="M367" s="518"/>
      <c r="N367" s="508"/>
      <c r="O367" s="504"/>
      <c r="P367" s="506"/>
      <c r="Q367" s="518"/>
      <c r="R367" s="508"/>
      <c r="S367" s="504"/>
      <c r="T367" s="514"/>
      <c r="U367" s="516"/>
      <c r="V367" s="508"/>
      <c r="W367" s="504"/>
      <c r="X367" s="506"/>
      <c r="Y367" s="518"/>
      <c r="Z367" s="508"/>
      <c r="AA367" s="504"/>
      <c r="AB367" s="514"/>
    </row>
    <row r="368" spans="2:28" ht="12.75" customHeight="1">
      <c r="B368" s="525"/>
      <c r="C368" s="526"/>
      <c r="D368" s="527"/>
      <c r="E368" s="537">
        <f aca="true" t="shared" si="34" ref="E368:L368">SUM(E81,E27,E363)</f>
        <v>11</v>
      </c>
      <c r="F368" s="537">
        <f t="shared" si="34"/>
        <v>35</v>
      </c>
      <c r="G368" s="537">
        <f t="shared" si="34"/>
        <v>90</v>
      </c>
      <c r="H368" s="537">
        <f t="shared" si="34"/>
        <v>930</v>
      </c>
      <c r="I368" s="537">
        <f t="shared" si="34"/>
        <v>455</v>
      </c>
      <c r="J368" s="537">
        <f t="shared" si="34"/>
        <v>160</v>
      </c>
      <c r="K368" s="537">
        <f t="shared" si="34"/>
        <v>90</v>
      </c>
      <c r="L368" s="537">
        <f t="shared" si="34"/>
        <v>225</v>
      </c>
      <c r="M368" s="217">
        <f>SUM(M86,M363)</f>
        <v>175</v>
      </c>
      <c r="N368" s="217">
        <f>SUM(N86,N363)</f>
        <v>95</v>
      </c>
      <c r="O368" s="217">
        <f>SUM(O86,O363)</f>
        <v>30</v>
      </c>
      <c r="P368" s="217">
        <f>SUM(P86,P363)</f>
        <v>15</v>
      </c>
      <c r="Q368" s="217">
        <f>SUM(Q86,Q363)</f>
        <v>135</v>
      </c>
      <c r="R368" s="217">
        <f aca="true" t="shared" si="35" ref="R368:X368">SUM(R86,R363)</f>
        <v>50</v>
      </c>
      <c r="S368" s="217">
        <f t="shared" si="35"/>
        <v>0</v>
      </c>
      <c r="T368" s="217">
        <f t="shared" si="35"/>
        <v>150</v>
      </c>
      <c r="U368" s="217">
        <f t="shared" si="35"/>
        <v>145</v>
      </c>
      <c r="V368" s="217">
        <f t="shared" si="35"/>
        <v>15</v>
      </c>
      <c r="W368" s="217">
        <f t="shared" si="35"/>
        <v>60</v>
      </c>
      <c r="X368" s="217">
        <f t="shared" si="35"/>
        <v>60</v>
      </c>
      <c r="Y368" s="217">
        <f>SUM(Y85,Y139,Y363)</f>
        <v>0</v>
      </c>
      <c r="Z368" s="218">
        <f>SUM(Z85,Z139,Z363)</f>
        <v>0</v>
      </c>
      <c r="AA368" s="218">
        <f>SUM(AA85,AA139,AA363)</f>
        <v>0</v>
      </c>
      <c r="AB368" s="219">
        <f>SUM(AB85,AB139,AB363)</f>
        <v>0</v>
      </c>
    </row>
    <row r="369" spans="2:30" ht="13.5" customHeight="1" thickBot="1">
      <c r="B369" s="525"/>
      <c r="C369" s="526"/>
      <c r="D369" s="527"/>
      <c r="E369" s="538"/>
      <c r="F369" s="538"/>
      <c r="G369" s="538"/>
      <c r="H369" s="538"/>
      <c r="I369" s="538"/>
      <c r="J369" s="538"/>
      <c r="K369" s="538"/>
      <c r="L369" s="538"/>
      <c r="M369" s="466">
        <f>SUM(M368:P368)</f>
        <v>315</v>
      </c>
      <c r="N369" s="467"/>
      <c r="O369" s="467"/>
      <c r="P369" s="468"/>
      <c r="Q369" s="466">
        <f>SUM(Q368:T368)</f>
        <v>335</v>
      </c>
      <c r="R369" s="467"/>
      <c r="S369" s="467"/>
      <c r="T369" s="468"/>
      <c r="U369" s="466">
        <f>SUM(U368:X368)</f>
        <v>280</v>
      </c>
      <c r="V369" s="467"/>
      <c r="W369" s="467"/>
      <c r="X369" s="467"/>
      <c r="Y369" s="466">
        <v>0</v>
      </c>
      <c r="Z369" s="467"/>
      <c r="AA369" s="467"/>
      <c r="AB369" s="468"/>
      <c r="AD369" s="3">
        <f>SUM(M369:AB369)*15</f>
        <v>13950</v>
      </c>
    </row>
    <row r="370" spans="2:30" ht="12.75">
      <c r="B370" s="525"/>
      <c r="C370" s="526"/>
      <c r="D370" s="527"/>
      <c r="E370" s="477" t="s">
        <v>31</v>
      </c>
      <c r="F370" s="478"/>
      <c r="G370" s="479"/>
      <c r="H370" s="486" t="s">
        <v>32</v>
      </c>
      <c r="I370" s="487"/>
      <c r="J370" s="487"/>
      <c r="K370" s="487"/>
      <c r="L370" s="488"/>
      <c r="M370" s="489">
        <v>4</v>
      </c>
      <c r="N370" s="490"/>
      <c r="O370" s="490"/>
      <c r="P370" s="491"/>
      <c r="Q370" s="463">
        <v>4</v>
      </c>
      <c r="R370" s="464"/>
      <c r="S370" s="464"/>
      <c r="T370" s="465"/>
      <c r="U370" s="463">
        <v>3</v>
      </c>
      <c r="V370" s="464"/>
      <c r="W370" s="464"/>
      <c r="X370" s="465"/>
      <c r="Y370" s="463">
        <v>0</v>
      </c>
      <c r="Z370" s="464"/>
      <c r="AA370" s="464"/>
      <c r="AB370" s="465"/>
      <c r="AD370" s="3">
        <f>SUM(M370:AB370)</f>
        <v>11</v>
      </c>
    </row>
    <row r="371" spans="2:30" ht="12.75">
      <c r="B371" s="525"/>
      <c r="C371" s="526"/>
      <c r="D371" s="527"/>
      <c r="E371" s="480"/>
      <c r="F371" s="481"/>
      <c r="G371" s="482"/>
      <c r="H371" s="492" t="s">
        <v>33</v>
      </c>
      <c r="I371" s="493"/>
      <c r="J371" s="493"/>
      <c r="K371" s="493"/>
      <c r="L371" s="494"/>
      <c r="M371" s="495">
        <v>13</v>
      </c>
      <c r="N371" s="496"/>
      <c r="O371" s="496"/>
      <c r="P371" s="497"/>
      <c r="Q371" s="469">
        <v>11</v>
      </c>
      <c r="R371" s="470"/>
      <c r="S371" s="470"/>
      <c r="T371" s="471"/>
      <c r="U371" s="469">
        <v>11</v>
      </c>
      <c r="V371" s="470"/>
      <c r="W371" s="470"/>
      <c r="X371" s="471"/>
      <c r="Y371" s="469">
        <v>0</v>
      </c>
      <c r="Z371" s="470"/>
      <c r="AA371" s="470"/>
      <c r="AB371" s="471"/>
      <c r="AD371" s="3">
        <f>SUM(M371:AB371)</f>
        <v>35</v>
      </c>
    </row>
    <row r="372" spans="2:30" ht="13.5" thickBot="1">
      <c r="B372" s="525"/>
      <c r="C372" s="526"/>
      <c r="D372" s="527"/>
      <c r="E372" s="483"/>
      <c r="F372" s="484"/>
      <c r="G372" s="485"/>
      <c r="H372" s="492" t="s">
        <v>64</v>
      </c>
      <c r="I372" s="493"/>
      <c r="J372" s="493"/>
      <c r="K372" s="493"/>
      <c r="L372" s="494"/>
      <c r="M372" s="498">
        <v>30</v>
      </c>
      <c r="N372" s="498"/>
      <c r="O372" s="498"/>
      <c r="P372" s="498"/>
      <c r="Q372" s="476">
        <v>30</v>
      </c>
      <c r="R372" s="476"/>
      <c r="S372" s="476"/>
      <c r="T372" s="476"/>
      <c r="U372" s="476">
        <v>30</v>
      </c>
      <c r="V372" s="476"/>
      <c r="W372" s="476"/>
      <c r="X372" s="476"/>
      <c r="Y372" s="476">
        <v>0</v>
      </c>
      <c r="Z372" s="476"/>
      <c r="AA372" s="476"/>
      <c r="AB372" s="476"/>
      <c r="AD372" s="3">
        <f>SUM(M372:AB372)</f>
        <v>90</v>
      </c>
    </row>
    <row r="373" spans="2:28" ht="12.75">
      <c r="B373" s="220"/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2"/>
      <c r="R373" s="221"/>
      <c r="S373" s="221"/>
      <c r="T373" s="221"/>
      <c r="U373" s="221"/>
      <c r="V373" s="221"/>
      <c r="W373" s="221"/>
      <c r="X373" s="221"/>
      <c r="Y373" s="221"/>
      <c r="Z373" s="221"/>
      <c r="AA373" s="221"/>
      <c r="AB373" s="223"/>
    </row>
    <row r="374" spans="2:28" ht="20.25">
      <c r="B374" s="224" t="s">
        <v>59</v>
      </c>
      <c r="C374" s="225"/>
      <c r="D374" s="225"/>
      <c r="E374" s="225"/>
      <c r="F374" s="225"/>
      <c r="G374" s="225"/>
      <c r="H374" s="225"/>
      <c r="I374" s="226"/>
      <c r="J374" s="226"/>
      <c r="K374" s="226"/>
      <c r="L374" s="226"/>
      <c r="M374" s="226"/>
      <c r="N374" s="226"/>
      <c r="O374" s="226"/>
      <c r="P374" s="226"/>
      <c r="Q374" s="227"/>
      <c r="R374" s="388" t="s">
        <v>523</v>
      </c>
      <c r="S374" s="226"/>
      <c r="T374" s="226"/>
      <c r="U374" s="226"/>
      <c r="V374" s="226"/>
      <c r="W374" s="226"/>
      <c r="X374" s="226"/>
      <c r="Y374" s="226"/>
      <c r="Z374" s="226"/>
      <c r="AA374" s="226"/>
      <c r="AB374" s="228"/>
    </row>
    <row r="375" spans="2:28" ht="15.75">
      <c r="B375" s="229"/>
      <c r="C375" s="230" t="s">
        <v>24</v>
      </c>
      <c r="D375" s="383" t="s">
        <v>431</v>
      </c>
      <c r="E375" s="384"/>
      <c r="F375" s="384"/>
      <c r="G375" s="384"/>
      <c r="H375" s="384"/>
      <c r="I375" s="384"/>
      <c r="J375" s="384"/>
      <c r="K375" s="384"/>
      <c r="L375" s="384"/>
      <c r="M375" s="384"/>
      <c r="N375" s="152"/>
      <c r="O375" s="152"/>
      <c r="P375" s="152"/>
      <c r="Q375" s="231"/>
      <c r="R375" s="2" t="s">
        <v>522</v>
      </c>
      <c r="S375" s="232"/>
      <c r="T375" s="232"/>
      <c r="U375" s="226"/>
      <c r="V375" s="226"/>
      <c r="W375" s="226"/>
      <c r="X375" s="226"/>
      <c r="Y375" s="226"/>
      <c r="Z375" s="157"/>
      <c r="AA375" s="157"/>
      <c r="AB375" s="233"/>
    </row>
    <row r="376" spans="2:28" ht="15.75">
      <c r="B376" s="229"/>
      <c r="C376" s="230" t="s">
        <v>25</v>
      </c>
      <c r="D376" s="385" t="s">
        <v>525</v>
      </c>
      <c r="E376" s="386"/>
      <c r="F376" s="386"/>
      <c r="G376" s="386"/>
      <c r="H376" s="386"/>
      <c r="I376" s="386"/>
      <c r="J376" s="386"/>
      <c r="K376" s="386"/>
      <c r="L376" s="386"/>
      <c r="M376" s="386"/>
      <c r="N376" s="150"/>
      <c r="O376" s="150"/>
      <c r="P376" s="150"/>
      <c r="Q376" s="227"/>
      <c r="R376" s="235" t="s">
        <v>34</v>
      </c>
      <c r="S376" s="236"/>
      <c r="T376" s="236"/>
      <c r="U376" s="237"/>
      <c r="V376" s="238"/>
      <c r="W376" s="226"/>
      <c r="X376" s="226"/>
      <c r="Y376" s="238"/>
      <c r="Z376" s="238"/>
      <c r="AA376" s="238"/>
      <c r="AB376" s="228"/>
    </row>
    <row r="377" spans="2:28" ht="15.75">
      <c r="B377" s="229"/>
      <c r="E377" s="140"/>
      <c r="F377" s="140"/>
      <c r="G377" s="140"/>
      <c r="H377" s="240"/>
      <c r="I377" s="240"/>
      <c r="J377" s="240"/>
      <c r="K377" s="240"/>
      <c r="L377" s="240"/>
      <c r="M377" s="240"/>
      <c r="N377" s="240"/>
      <c r="O377" s="240"/>
      <c r="P377" s="240"/>
      <c r="Q377" s="227"/>
      <c r="R377" s="237" t="s">
        <v>35</v>
      </c>
      <c r="S377" s="237" t="s">
        <v>36</v>
      </c>
      <c r="T377" s="225"/>
      <c r="U377" s="232"/>
      <c r="V377" s="226"/>
      <c r="W377" s="226"/>
      <c r="X377" s="226"/>
      <c r="Y377" s="226"/>
      <c r="Z377" s="226"/>
      <c r="AA377" s="226"/>
      <c r="AB377" s="241"/>
    </row>
    <row r="378" spans="2:28" ht="15.75">
      <c r="B378" s="229"/>
      <c r="E378" s="240"/>
      <c r="F378" s="240"/>
      <c r="G378" s="240"/>
      <c r="H378" s="171"/>
      <c r="I378" s="243"/>
      <c r="J378" s="243"/>
      <c r="K378" s="243"/>
      <c r="L378" s="243"/>
      <c r="M378" s="243"/>
      <c r="N378" s="243"/>
      <c r="O378" s="243"/>
      <c r="P378" s="243"/>
      <c r="Q378" s="227"/>
      <c r="R378" s="236" t="s">
        <v>37</v>
      </c>
      <c r="S378" s="236" t="s">
        <v>38</v>
      </c>
      <c r="T378" s="244"/>
      <c r="U378" s="244"/>
      <c r="V378" s="226"/>
      <c r="W378" s="226"/>
      <c r="X378" s="226"/>
      <c r="Y378" s="226"/>
      <c r="Z378" s="226"/>
      <c r="AA378" s="226"/>
      <c r="AB378" s="228"/>
    </row>
    <row r="379" spans="2:28" ht="15.75">
      <c r="B379" s="229"/>
      <c r="C379" s="245"/>
      <c r="D379" s="246"/>
      <c r="E379" s="171"/>
      <c r="F379" s="171"/>
      <c r="G379" s="171"/>
      <c r="H379" s="171"/>
      <c r="I379" s="171"/>
      <c r="J379" s="171"/>
      <c r="K379" s="171"/>
      <c r="L379" s="247"/>
      <c r="M379" s="171"/>
      <c r="N379" s="171"/>
      <c r="O379" s="171"/>
      <c r="P379" s="171"/>
      <c r="Q379" s="227"/>
      <c r="R379" s="237" t="s">
        <v>21</v>
      </c>
      <c r="S379" s="248" t="s">
        <v>39</v>
      </c>
      <c r="T379" s="225"/>
      <c r="U379" s="225"/>
      <c r="V379" s="226"/>
      <c r="W379" s="226"/>
      <c r="X379" s="226"/>
      <c r="Y379" s="226"/>
      <c r="Z379" s="226"/>
      <c r="AA379" s="226"/>
      <c r="AB379" s="228"/>
    </row>
    <row r="380" spans="2:28" ht="15.75">
      <c r="B380" s="229"/>
      <c r="C380" s="249"/>
      <c r="D380" s="246"/>
      <c r="E380" s="171"/>
      <c r="F380" s="171"/>
      <c r="G380" s="171"/>
      <c r="H380" s="171"/>
      <c r="I380" s="152"/>
      <c r="J380" s="152"/>
      <c r="K380" s="152"/>
      <c r="L380" s="152"/>
      <c r="M380" s="152"/>
      <c r="N380" s="152"/>
      <c r="O380" s="152"/>
      <c r="P380" s="152"/>
      <c r="Q380" s="227"/>
      <c r="R380" s="237" t="s">
        <v>40</v>
      </c>
      <c r="S380" s="237" t="s">
        <v>41</v>
      </c>
      <c r="T380" s="225"/>
      <c r="U380" s="225"/>
      <c r="V380" s="226"/>
      <c r="W380" s="226"/>
      <c r="X380" s="226"/>
      <c r="Y380" s="226"/>
      <c r="Z380" s="226"/>
      <c r="AA380" s="226"/>
      <c r="AB380" s="228"/>
    </row>
    <row r="381" spans="2:28" ht="15.75">
      <c r="B381" s="229"/>
      <c r="C381" s="140"/>
      <c r="D381" s="226"/>
      <c r="E381" s="171"/>
      <c r="F381" s="171"/>
      <c r="G381" s="171"/>
      <c r="H381" s="152"/>
      <c r="I381" s="152"/>
      <c r="J381" s="152"/>
      <c r="K381" s="152"/>
      <c r="L381" s="152"/>
      <c r="M381" s="152"/>
      <c r="N381" s="152"/>
      <c r="O381" s="152"/>
      <c r="P381" s="152"/>
      <c r="Q381" s="227"/>
      <c r="R381" s="237" t="s">
        <v>42</v>
      </c>
      <c r="S381" s="237" t="s">
        <v>43</v>
      </c>
      <c r="T381" s="225"/>
      <c r="U381" s="232"/>
      <c r="V381" s="226"/>
      <c r="W381" s="226"/>
      <c r="X381" s="226"/>
      <c r="Y381" s="226"/>
      <c r="Z381" s="226"/>
      <c r="AA381" s="226"/>
      <c r="AB381" s="228"/>
    </row>
    <row r="382" spans="2:28" ht="15.75">
      <c r="B382" s="229"/>
      <c r="C382" s="140"/>
      <c r="D382" s="140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227"/>
      <c r="R382" s="236" t="s">
        <v>44</v>
      </c>
      <c r="S382" s="236" t="s">
        <v>45</v>
      </c>
      <c r="T382" s="225"/>
      <c r="U382" s="232"/>
      <c r="V382" s="226"/>
      <c r="W382" s="226"/>
      <c r="X382" s="226"/>
      <c r="Y382" s="226"/>
      <c r="Z382" s="226"/>
      <c r="AA382" s="226"/>
      <c r="AB382" s="228"/>
    </row>
    <row r="383" spans="2:28" ht="15.75">
      <c r="B383" s="229"/>
      <c r="C383" s="140"/>
      <c r="D383" s="140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227"/>
      <c r="R383" s="250"/>
      <c r="S383" s="236" t="s">
        <v>63</v>
      </c>
      <c r="T383" s="140"/>
      <c r="U383" s="232"/>
      <c r="V383" s="226"/>
      <c r="W383" s="226"/>
      <c r="X383" s="226"/>
      <c r="Y383" s="226"/>
      <c r="Z383" s="226"/>
      <c r="AA383" s="226"/>
      <c r="AB383" s="228"/>
    </row>
    <row r="384" spans="2:28" ht="15" thickBot="1">
      <c r="B384" s="251"/>
      <c r="C384" s="252"/>
      <c r="D384" s="252"/>
      <c r="E384" s="252"/>
      <c r="F384" s="253"/>
      <c r="G384" s="253"/>
      <c r="H384" s="253"/>
      <c r="I384" s="253"/>
      <c r="J384" s="253"/>
      <c r="K384" s="253"/>
      <c r="L384" s="252"/>
      <c r="M384" s="252"/>
      <c r="N384" s="252"/>
      <c r="O384" s="252"/>
      <c r="P384" s="252"/>
      <c r="Q384" s="613" t="s">
        <v>418</v>
      </c>
      <c r="R384" s="473"/>
      <c r="S384" s="474"/>
      <c r="T384" s="474"/>
      <c r="U384" s="474"/>
      <c r="V384" s="474"/>
      <c r="W384" s="474"/>
      <c r="X384" s="474"/>
      <c r="Y384" s="474"/>
      <c r="Z384" s="474"/>
      <c r="AA384" s="474"/>
      <c r="AB384" s="475"/>
    </row>
    <row r="387" spans="3:4" ht="12.75">
      <c r="C387" s="230" t="s">
        <v>24</v>
      </c>
      <c r="D387" s="234" t="s">
        <v>162</v>
      </c>
    </row>
    <row r="388" spans="3:4" ht="12.75">
      <c r="C388" s="230"/>
      <c r="D388" s="234" t="s">
        <v>163</v>
      </c>
    </row>
    <row r="389" spans="3:4" ht="12.75">
      <c r="C389" s="230" t="s">
        <v>25</v>
      </c>
      <c r="D389" s="239" t="s">
        <v>165</v>
      </c>
    </row>
    <row r="390" spans="3:4" ht="12.75">
      <c r="C390" s="230" t="s">
        <v>26</v>
      </c>
      <c r="D390" s="242" t="s">
        <v>164</v>
      </c>
    </row>
  </sheetData>
  <sheetProtection/>
  <mergeCells count="833">
    <mergeCell ref="Q384:AB384"/>
    <mergeCell ref="Y371:AB371"/>
    <mergeCell ref="H372:L372"/>
    <mergeCell ref="M372:P372"/>
    <mergeCell ref="Q372:T372"/>
    <mergeCell ref="U372:X372"/>
    <mergeCell ref="Y372:AB372"/>
    <mergeCell ref="E370:G372"/>
    <mergeCell ref="H370:L370"/>
    <mergeCell ref="M370:P370"/>
    <mergeCell ref="Q370:T370"/>
    <mergeCell ref="U370:X370"/>
    <mergeCell ref="Y370:AB370"/>
    <mergeCell ref="H371:L371"/>
    <mergeCell ref="M371:P371"/>
    <mergeCell ref="Q371:T371"/>
    <mergeCell ref="U371:X371"/>
    <mergeCell ref="K368:K369"/>
    <mergeCell ref="L368:L369"/>
    <mergeCell ref="M369:P369"/>
    <mergeCell ref="Q369:T369"/>
    <mergeCell ref="U369:X369"/>
    <mergeCell ref="Y369:AB369"/>
    <mergeCell ref="E368:E369"/>
    <mergeCell ref="F368:F369"/>
    <mergeCell ref="G368:G369"/>
    <mergeCell ref="H368:H369"/>
    <mergeCell ref="I368:I369"/>
    <mergeCell ref="J368:J369"/>
    <mergeCell ref="W366:W367"/>
    <mergeCell ref="X366:X367"/>
    <mergeCell ref="Y366:Y367"/>
    <mergeCell ref="Z366:Z367"/>
    <mergeCell ref="AA366:AA367"/>
    <mergeCell ref="AB366:AB367"/>
    <mergeCell ref="Q366:Q367"/>
    <mergeCell ref="R366:R367"/>
    <mergeCell ref="S366:S367"/>
    <mergeCell ref="T366:T367"/>
    <mergeCell ref="U366:U367"/>
    <mergeCell ref="V366:V367"/>
    <mergeCell ref="K365:K367"/>
    <mergeCell ref="L365:L367"/>
    <mergeCell ref="M365:P365"/>
    <mergeCell ref="Q365:T365"/>
    <mergeCell ref="U365:X365"/>
    <mergeCell ref="Y365:AB365"/>
    <mergeCell ref="M366:M367"/>
    <mergeCell ref="N366:N367"/>
    <mergeCell ref="O366:O367"/>
    <mergeCell ref="P366:P367"/>
    <mergeCell ref="J363:J364"/>
    <mergeCell ref="K363:K364"/>
    <mergeCell ref="L363:L364"/>
    <mergeCell ref="B365:D372"/>
    <mergeCell ref="E365:E367"/>
    <mergeCell ref="F365:F367"/>
    <mergeCell ref="G365:G367"/>
    <mergeCell ref="H365:H367"/>
    <mergeCell ref="I365:I367"/>
    <mergeCell ref="J365:J367"/>
    <mergeCell ref="C363:D364"/>
    <mergeCell ref="E363:E364"/>
    <mergeCell ref="F363:F364"/>
    <mergeCell ref="G363:G364"/>
    <mergeCell ref="H363:H364"/>
    <mergeCell ref="I363:I364"/>
    <mergeCell ref="Y345:Y346"/>
    <mergeCell ref="Z345:Z346"/>
    <mergeCell ref="AA345:AA346"/>
    <mergeCell ref="AB345:AB346"/>
    <mergeCell ref="C347:D347"/>
    <mergeCell ref="E347:F347"/>
    <mergeCell ref="I347:L347"/>
    <mergeCell ref="M347:AB347"/>
    <mergeCell ref="S345:S346"/>
    <mergeCell ref="T345:T346"/>
    <mergeCell ref="U345:U346"/>
    <mergeCell ref="V345:V346"/>
    <mergeCell ref="W345:W346"/>
    <mergeCell ref="X345:X346"/>
    <mergeCell ref="M345:M346"/>
    <mergeCell ref="N345:N346"/>
    <mergeCell ref="O345:O346"/>
    <mergeCell ref="P345:P346"/>
    <mergeCell ref="Q345:Q346"/>
    <mergeCell ref="R345:R346"/>
    <mergeCell ref="U343:X343"/>
    <mergeCell ref="Y343:AB343"/>
    <mergeCell ref="E344:E346"/>
    <mergeCell ref="F344:F346"/>
    <mergeCell ref="G344:G346"/>
    <mergeCell ref="I344:I346"/>
    <mergeCell ref="J344:J346"/>
    <mergeCell ref="K344:K346"/>
    <mergeCell ref="L344:L346"/>
    <mergeCell ref="M344:AB344"/>
    <mergeCell ref="B340:D340"/>
    <mergeCell ref="B342:B346"/>
    <mergeCell ref="C342:D346"/>
    <mergeCell ref="E342:G343"/>
    <mergeCell ref="H342:L342"/>
    <mergeCell ref="M342:AB342"/>
    <mergeCell ref="H343:H346"/>
    <mergeCell ref="I343:L343"/>
    <mergeCell ref="M343:P343"/>
    <mergeCell ref="Q343:T343"/>
    <mergeCell ref="B336:D336"/>
    <mergeCell ref="B337:D337"/>
    <mergeCell ref="R337:AB337"/>
    <mergeCell ref="B338:D338"/>
    <mergeCell ref="R338:AB338"/>
    <mergeCell ref="B339:D339"/>
    <mergeCell ref="B331:D331"/>
    <mergeCell ref="E331:Q332"/>
    <mergeCell ref="R331:AB331"/>
    <mergeCell ref="B332:D332"/>
    <mergeCell ref="B334:D334"/>
    <mergeCell ref="B335:D335"/>
    <mergeCell ref="E103:Q104"/>
    <mergeCell ref="E159:Q160"/>
    <mergeCell ref="R9:AB9"/>
    <mergeCell ref="R10:AB10"/>
    <mergeCell ref="R55:AB55"/>
    <mergeCell ref="R57:AB57"/>
    <mergeCell ref="R109:AB109"/>
    <mergeCell ref="R110:AB110"/>
    <mergeCell ref="Q158:AB158"/>
    <mergeCell ref="Y146:AB146"/>
    <mergeCell ref="Q212:AB212"/>
    <mergeCell ref="H199:L199"/>
    <mergeCell ref="M199:P199"/>
    <mergeCell ref="Q199:T199"/>
    <mergeCell ref="U199:X199"/>
    <mergeCell ref="Y199:AB199"/>
    <mergeCell ref="H200:L200"/>
    <mergeCell ref="M200:P200"/>
    <mergeCell ref="Q200:T200"/>
    <mergeCell ref="U200:X200"/>
    <mergeCell ref="Q198:T198"/>
    <mergeCell ref="Y200:AB200"/>
    <mergeCell ref="M197:P197"/>
    <mergeCell ref="Q197:T197"/>
    <mergeCell ref="U197:X197"/>
    <mergeCell ref="Y197:AB197"/>
    <mergeCell ref="U198:X198"/>
    <mergeCell ref="Y198:AB198"/>
    <mergeCell ref="X194:X195"/>
    <mergeCell ref="AA194:AA195"/>
    <mergeCell ref="AB194:AB195"/>
    <mergeCell ref="E198:G200"/>
    <mergeCell ref="H198:L198"/>
    <mergeCell ref="G196:G197"/>
    <mergeCell ref="H196:H197"/>
    <mergeCell ref="I196:I197"/>
    <mergeCell ref="J196:J197"/>
    <mergeCell ref="M198:P198"/>
    <mergeCell ref="P194:P195"/>
    <mergeCell ref="Q194:Q195"/>
    <mergeCell ref="R194:R195"/>
    <mergeCell ref="Y194:Y195"/>
    <mergeCell ref="Z194:Z195"/>
    <mergeCell ref="U193:X193"/>
    <mergeCell ref="Y193:AB193"/>
    <mergeCell ref="U194:U195"/>
    <mergeCell ref="V194:V195"/>
    <mergeCell ref="W194:W195"/>
    <mergeCell ref="E196:E197"/>
    <mergeCell ref="F196:F197"/>
    <mergeCell ref="I193:I195"/>
    <mergeCell ref="I191:I192"/>
    <mergeCell ref="J191:J192"/>
    <mergeCell ref="S194:S195"/>
    <mergeCell ref="M193:P193"/>
    <mergeCell ref="Q193:T193"/>
    <mergeCell ref="M194:M195"/>
    <mergeCell ref="N194:N195"/>
    <mergeCell ref="C191:D192"/>
    <mergeCell ref="G193:G195"/>
    <mergeCell ref="H193:H195"/>
    <mergeCell ref="AB173:AB174"/>
    <mergeCell ref="C175:D175"/>
    <mergeCell ref="E175:F175"/>
    <mergeCell ref="I175:L175"/>
    <mergeCell ref="M175:AB175"/>
    <mergeCell ref="F193:F195"/>
    <mergeCell ref="T194:T195"/>
    <mergeCell ref="B193:D200"/>
    <mergeCell ref="E193:E195"/>
    <mergeCell ref="N173:N174"/>
    <mergeCell ref="O173:O174"/>
    <mergeCell ref="J193:J195"/>
    <mergeCell ref="K196:K197"/>
    <mergeCell ref="O194:O195"/>
    <mergeCell ref="L196:L197"/>
    <mergeCell ref="K193:K195"/>
    <mergeCell ref="L193:L195"/>
    <mergeCell ref="E191:E192"/>
    <mergeCell ref="F191:F192"/>
    <mergeCell ref="G191:G192"/>
    <mergeCell ref="H191:H192"/>
    <mergeCell ref="V173:V174"/>
    <mergeCell ref="W173:W174"/>
    <mergeCell ref="U173:U174"/>
    <mergeCell ref="M173:M174"/>
    <mergeCell ref="K191:K192"/>
    <mergeCell ref="L191:L192"/>
    <mergeCell ref="H171:H174"/>
    <mergeCell ref="I171:L171"/>
    <mergeCell ref="I172:I174"/>
    <mergeCell ref="J172:J174"/>
    <mergeCell ref="Z173:Z174"/>
    <mergeCell ref="K172:K174"/>
    <mergeCell ref="U171:X171"/>
    <mergeCell ref="Y171:AB171"/>
    <mergeCell ref="X173:X174"/>
    <mergeCell ref="Y173:Y174"/>
    <mergeCell ref="F172:F174"/>
    <mergeCell ref="G172:G174"/>
    <mergeCell ref="M172:AB172"/>
    <mergeCell ref="R173:R174"/>
    <mergeCell ref="S173:S174"/>
    <mergeCell ref="T173:T174"/>
    <mergeCell ref="P173:P174"/>
    <mergeCell ref="Q173:Q174"/>
    <mergeCell ref="AA173:AA174"/>
    <mergeCell ref="L172:L174"/>
    <mergeCell ref="Q171:T171"/>
    <mergeCell ref="B163:D163"/>
    <mergeCell ref="R166:AB166"/>
    <mergeCell ref="B164:D164"/>
    <mergeCell ref="B165:D165"/>
    <mergeCell ref="B168:D168"/>
    <mergeCell ref="B170:B174"/>
    <mergeCell ref="C170:D174"/>
    <mergeCell ref="E172:E174"/>
    <mergeCell ref="M170:AB170"/>
    <mergeCell ref="B167:D167"/>
    <mergeCell ref="E170:G171"/>
    <mergeCell ref="H170:L170"/>
    <mergeCell ref="Y143:AB143"/>
    <mergeCell ref="Y145:AB145"/>
    <mergeCell ref="H146:L146"/>
    <mergeCell ref="M146:P146"/>
    <mergeCell ref="Q146:T146"/>
    <mergeCell ref="U146:X146"/>
    <mergeCell ref="M171:P171"/>
    <mergeCell ref="Y144:AB144"/>
    <mergeCell ref="B159:D159"/>
    <mergeCell ref="R159:AB159"/>
    <mergeCell ref="U145:X145"/>
    <mergeCell ref="U144:X144"/>
    <mergeCell ref="B166:D166"/>
    <mergeCell ref="R165:AB165"/>
    <mergeCell ref="B160:D160"/>
    <mergeCell ref="B162:D162"/>
    <mergeCell ref="M144:P144"/>
    <mergeCell ref="AB140:AB141"/>
    <mergeCell ref="U140:U141"/>
    <mergeCell ref="V140:V141"/>
    <mergeCell ref="W140:W141"/>
    <mergeCell ref="X140:X141"/>
    <mergeCell ref="Y140:Y141"/>
    <mergeCell ref="Z140:Z141"/>
    <mergeCell ref="AA140:AA141"/>
    <mergeCell ref="Q144:T144"/>
    <mergeCell ref="Q145:T145"/>
    <mergeCell ref="G139:G141"/>
    <mergeCell ref="H139:H141"/>
    <mergeCell ref="M145:P145"/>
    <mergeCell ref="Q143:T143"/>
    <mergeCell ref="U143:X143"/>
    <mergeCell ref="G142:G143"/>
    <mergeCell ref="H142:H143"/>
    <mergeCell ref="I142:I143"/>
    <mergeCell ref="J142:J143"/>
    <mergeCell ref="K142:K143"/>
    <mergeCell ref="L142:L143"/>
    <mergeCell ref="M143:P143"/>
    <mergeCell ref="Y139:AB139"/>
    <mergeCell ref="M140:M141"/>
    <mergeCell ref="N140:N141"/>
    <mergeCell ref="O140:O141"/>
    <mergeCell ref="P140:P141"/>
    <mergeCell ref="Q140:Q141"/>
    <mergeCell ref="R140:R141"/>
    <mergeCell ref="S140:S141"/>
    <mergeCell ref="U139:X139"/>
    <mergeCell ref="T140:T141"/>
    <mergeCell ref="C137:D138"/>
    <mergeCell ref="M139:P139"/>
    <mergeCell ref="Q139:T139"/>
    <mergeCell ref="I137:I138"/>
    <mergeCell ref="J137:J138"/>
    <mergeCell ref="K137:K138"/>
    <mergeCell ref="L137:L138"/>
    <mergeCell ref="I139:I141"/>
    <mergeCell ref="J139:J141"/>
    <mergeCell ref="B139:D146"/>
    <mergeCell ref="E139:E141"/>
    <mergeCell ref="F139:F141"/>
    <mergeCell ref="E142:E143"/>
    <mergeCell ref="F142:F143"/>
    <mergeCell ref="H145:L145"/>
    <mergeCell ref="K139:K141"/>
    <mergeCell ref="L139:L141"/>
    <mergeCell ref="E144:G146"/>
    <mergeCell ref="H144:L144"/>
    <mergeCell ref="AB117:AB118"/>
    <mergeCell ref="C119:D119"/>
    <mergeCell ref="E119:F119"/>
    <mergeCell ref="I119:L119"/>
    <mergeCell ref="M119:AB119"/>
    <mergeCell ref="Z117:Z118"/>
    <mergeCell ref="I116:I118"/>
    <mergeCell ref="J116:J118"/>
    <mergeCell ref="G116:G118"/>
    <mergeCell ref="L116:L118"/>
    <mergeCell ref="E137:E138"/>
    <mergeCell ref="F137:F138"/>
    <mergeCell ref="G137:G138"/>
    <mergeCell ref="H137:H138"/>
    <mergeCell ref="X117:X118"/>
    <mergeCell ref="Y117:Y118"/>
    <mergeCell ref="K116:K118"/>
    <mergeCell ref="M116:AB116"/>
    <mergeCell ref="R117:R118"/>
    <mergeCell ref="S117:S118"/>
    <mergeCell ref="T117:T118"/>
    <mergeCell ref="AA117:AA118"/>
    <mergeCell ref="V117:V118"/>
    <mergeCell ref="W117:W118"/>
    <mergeCell ref="U117:U118"/>
    <mergeCell ref="M117:M118"/>
    <mergeCell ref="N117:N118"/>
    <mergeCell ref="O117:O118"/>
    <mergeCell ref="P117:P118"/>
    <mergeCell ref="Q117:Q118"/>
    <mergeCell ref="R103:AB103"/>
    <mergeCell ref="B104:D104"/>
    <mergeCell ref="B106:D106"/>
    <mergeCell ref="U115:X115"/>
    <mergeCell ref="Y115:AB115"/>
    <mergeCell ref="B109:D109"/>
    <mergeCell ref="E114:G115"/>
    <mergeCell ref="H114:L114"/>
    <mergeCell ref="M115:P115"/>
    <mergeCell ref="Q115:T115"/>
    <mergeCell ref="M114:AB114"/>
    <mergeCell ref="B110:D110"/>
    <mergeCell ref="B111:D111"/>
    <mergeCell ref="C114:D118"/>
    <mergeCell ref="E116:E118"/>
    <mergeCell ref="F116:F118"/>
    <mergeCell ref="H115:H118"/>
    <mergeCell ref="I115:L115"/>
    <mergeCell ref="B112:D112"/>
    <mergeCell ref="B114:B118"/>
    <mergeCell ref="B107:D107"/>
    <mergeCell ref="B108:D108"/>
    <mergeCell ref="U90:X90"/>
    <mergeCell ref="Y90:AB90"/>
    <mergeCell ref="E88:G90"/>
    <mergeCell ref="H88:L88"/>
    <mergeCell ref="M88:P88"/>
    <mergeCell ref="Q88:T88"/>
    <mergeCell ref="Q102:AB102"/>
    <mergeCell ref="B103:D103"/>
    <mergeCell ref="H90:L90"/>
    <mergeCell ref="M90:P90"/>
    <mergeCell ref="Q90:T90"/>
    <mergeCell ref="AA84:AA85"/>
    <mergeCell ref="Q87:T87"/>
    <mergeCell ref="Q84:Q85"/>
    <mergeCell ref="R84:R85"/>
    <mergeCell ref="U87:X87"/>
    <mergeCell ref="Y87:AB87"/>
    <mergeCell ref="Y84:Y85"/>
    <mergeCell ref="U88:X88"/>
    <mergeCell ref="Y88:AB88"/>
    <mergeCell ref="U89:X89"/>
    <mergeCell ref="H89:L89"/>
    <mergeCell ref="M89:P89"/>
    <mergeCell ref="Y89:AB89"/>
    <mergeCell ref="Q89:T89"/>
    <mergeCell ref="Y83:AB83"/>
    <mergeCell ref="M84:M85"/>
    <mergeCell ref="N84:N85"/>
    <mergeCell ref="O84:O85"/>
    <mergeCell ref="P84:P85"/>
    <mergeCell ref="Z84:Z85"/>
    <mergeCell ref="AB84:AB85"/>
    <mergeCell ref="U84:U85"/>
    <mergeCell ref="V84:V85"/>
    <mergeCell ref="C81:D82"/>
    <mergeCell ref="I81:I82"/>
    <mergeCell ref="J81:J82"/>
    <mergeCell ref="K81:K82"/>
    <mergeCell ref="E81:E82"/>
    <mergeCell ref="W84:W85"/>
    <mergeCell ref="J83:J85"/>
    <mergeCell ref="K83:K85"/>
    <mergeCell ref="B83:D90"/>
    <mergeCell ref="I86:I87"/>
    <mergeCell ref="F81:F82"/>
    <mergeCell ref="H81:H82"/>
    <mergeCell ref="Q83:T83"/>
    <mergeCell ref="S84:S85"/>
    <mergeCell ref="T84:T85"/>
    <mergeCell ref="G86:G87"/>
    <mergeCell ref="H86:H87"/>
    <mergeCell ref="I83:I85"/>
    <mergeCell ref="G83:G85"/>
    <mergeCell ref="H83:H85"/>
    <mergeCell ref="E83:E85"/>
    <mergeCell ref="E86:E87"/>
    <mergeCell ref="F86:F87"/>
    <mergeCell ref="X84:X85"/>
    <mergeCell ref="M87:P87"/>
    <mergeCell ref="U83:X83"/>
    <mergeCell ref="H62:H65"/>
    <mergeCell ref="G81:G82"/>
    <mergeCell ref="F83:F85"/>
    <mergeCell ref="L86:L87"/>
    <mergeCell ref="L81:L82"/>
    <mergeCell ref="M83:P83"/>
    <mergeCell ref="L83:L85"/>
    <mergeCell ref="N64:N65"/>
    <mergeCell ref="J86:J87"/>
    <mergeCell ref="K86:K87"/>
    <mergeCell ref="W64:W65"/>
    <mergeCell ref="U64:U65"/>
    <mergeCell ref="R64:R65"/>
    <mergeCell ref="S64:S65"/>
    <mergeCell ref="T64:T65"/>
    <mergeCell ref="P64:P65"/>
    <mergeCell ref="Q64:Q65"/>
    <mergeCell ref="Y62:AB62"/>
    <mergeCell ref="AA64:AA65"/>
    <mergeCell ref="AB64:AB65"/>
    <mergeCell ref="Q62:T62"/>
    <mergeCell ref="V64:V65"/>
    <mergeCell ref="Y64:Y65"/>
    <mergeCell ref="Z64:Z65"/>
    <mergeCell ref="X64:X65"/>
    <mergeCell ref="M63:AB63"/>
    <mergeCell ref="M64:M65"/>
    <mergeCell ref="C66:D66"/>
    <mergeCell ref="E66:F66"/>
    <mergeCell ref="I66:L66"/>
    <mergeCell ref="M66:AB66"/>
    <mergeCell ref="M62:P62"/>
    <mergeCell ref="C61:D65"/>
    <mergeCell ref="E63:E65"/>
    <mergeCell ref="F63:F65"/>
    <mergeCell ref="G63:G65"/>
    <mergeCell ref="E61:G62"/>
    <mergeCell ref="M61:AB61"/>
    <mergeCell ref="O64:O65"/>
    <mergeCell ref="I62:L62"/>
    <mergeCell ref="U62:X62"/>
    <mergeCell ref="I63:I65"/>
    <mergeCell ref="B54:D54"/>
    <mergeCell ref="B55:D55"/>
    <mergeCell ref="H61:L61"/>
    <mergeCell ref="J63:J65"/>
    <mergeCell ref="B59:D59"/>
    <mergeCell ref="B61:B65"/>
    <mergeCell ref="K63:K65"/>
    <mergeCell ref="L63:L65"/>
    <mergeCell ref="Q35:T35"/>
    <mergeCell ref="U35:X35"/>
    <mergeCell ref="B57:D57"/>
    <mergeCell ref="B58:D58"/>
    <mergeCell ref="Q48:AB48"/>
    <mergeCell ref="B49:D49"/>
    <mergeCell ref="R49:AB49"/>
    <mergeCell ref="B50:D50"/>
    <mergeCell ref="B52:D52"/>
    <mergeCell ref="B53:D53"/>
    <mergeCell ref="M36:P36"/>
    <mergeCell ref="Q36:T36"/>
    <mergeCell ref="U36:X36"/>
    <mergeCell ref="E49:Q50"/>
    <mergeCell ref="Y36:AB36"/>
    <mergeCell ref="R30:R31"/>
    <mergeCell ref="S30:S31"/>
    <mergeCell ref="AA30:AA31"/>
    <mergeCell ref="AB30:AB31"/>
    <mergeCell ref="Z30:Z31"/>
    <mergeCell ref="U30:U31"/>
    <mergeCell ref="V30:V31"/>
    <mergeCell ref="W30:W31"/>
    <mergeCell ref="X30:X31"/>
    <mergeCell ref="U33:X33"/>
    <mergeCell ref="Y33:AB33"/>
    <mergeCell ref="M33:P33"/>
    <mergeCell ref="Q33:T33"/>
    <mergeCell ref="G32:G33"/>
    <mergeCell ref="H32:H33"/>
    <mergeCell ref="I32:I33"/>
    <mergeCell ref="J32:J33"/>
    <mergeCell ref="M30:M31"/>
    <mergeCell ref="N30:N31"/>
    <mergeCell ref="K32:K33"/>
    <mergeCell ref="L32:L33"/>
    <mergeCell ref="I29:I31"/>
    <mergeCell ref="J29:J31"/>
    <mergeCell ref="K29:K31"/>
    <mergeCell ref="L29:L31"/>
    <mergeCell ref="U34:X34"/>
    <mergeCell ref="Y34:AB34"/>
    <mergeCell ref="E34:G36"/>
    <mergeCell ref="H34:L34"/>
    <mergeCell ref="M34:P34"/>
    <mergeCell ref="Q34:T34"/>
    <mergeCell ref="H35:L35"/>
    <mergeCell ref="M35:P35"/>
    <mergeCell ref="Y35:AB35"/>
    <mergeCell ref="H36:L36"/>
    <mergeCell ref="R18:R19"/>
    <mergeCell ref="K27:K28"/>
    <mergeCell ref="C27:D28"/>
    <mergeCell ref="Q30:Q31"/>
    <mergeCell ref="B29:D36"/>
    <mergeCell ref="E29:E31"/>
    <mergeCell ref="F29:F31"/>
    <mergeCell ref="E32:E33"/>
    <mergeCell ref="F32:F33"/>
    <mergeCell ref="G29:G31"/>
    <mergeCell ref="T30:T31"/>
    <mergeCell ref="Y30:Y31"/>
    <mergeCell ref="Y16:AB16"/>
    <mergeCell ref="M17:AB17"/>
    <mergeCell ref="E27:E28"/>
    <mergeCell ref="F27:F28"/>
    <mergeCell ref="G27:G28"/>
    <mergeCell ref="H27:H28"/>
    <mergeCell ref="V18:V19"/>
    <mergeCell ref="W18:W19"/>
    <mergeCell ref="AA18:AA19"/>
    <mergeCell ref="X18:X19"/>
    <mergeCell ref="H29:H31"/>
    <mergeCell ref="AB18:AB19"/>
    <mergeCell ref="M29:P29"/>
    <mergeCell ref="Q29:T29"/>
    <mergeCell ref="I27:I28"/>
    <mergeCell ref="J27:J28"/>
    <mergeCell ref="U29:X29"/>
    <mergeCell ref="Y29:AB29"/>
    <mergeCell ref="U18:U19"/>
    <mergeCell ref="Z18:Z19"/>
    <mergeCell ref="S18:S19"/>
    <mergeCell ref="T18:T19"/>
    <mergeCell ref="Y18:Y19"/>
    <mergeCell ref="C20:D20"/>
    <mergeCell ref="E20:F20"/>
    <mergeCell ref="I20:L20"/>
    <mergeCell ref="M20:AB20"/>
    <mergeCell ref="J17:J19"/>
    <mergeCell ref="P30:P31"/>
    <mergeCell ref="P18:P19"/>
    <mergeCell ref="Q18:Q19"/>
    <mergeCell ref="M15:AB15"/>
    <mergeCell ref="E17:E19"/>
    <mergeCell ref="F17:F19"/>
    <mergeCell ref="G17:G19"/>
    <mergeCell ref="L17:L19"/>
    <mergeCell ref="H16:H19"/>
    <mergeCell ref="L27:L28"/>
    <mergeCell ref="B9:D9"/>
    <mergeCell ref="E15:G16"/>
    <mergeCell ref="H15:L15"/>
    <mergeCell ref="B13:D13"/>
    <mergeCell ref="B15:B19"/>
    <mergeCell ref="O30:O31"/>
    <mergeCell ref="O18:O19"/>
    <mergeCell ref="K17:K19"/>
    <mergeCell ref="M18:M19"/>
    <mergeCell ref="N18:N19"/>
    <mergeCell ref="U16:X16"/>
    <mergeCell ref="B11:D11"/>
    <mergeCell ref="C15:D19"/>
    <mergeCell ref="I17:I19"/>
    <mergeCell ref="B3:D3"/>
    <mergeCell ref="B7:D7"/>
    <mergeCell ref="I16:L16"/>
    <mergeCell ref="M16:P16"/>
    <mergeCell ref="Q16:T16"/>
    <mergeCell ref="B8:D8"/>
    <mergeCell ref="H225:H228"/>
    <mergeCell ref="R3:AB3"/>
    <mergeCell ref="B4:D4"/>
    <mergeCell ref="B6:D6"/>
    <mergeCell ref="E3:Q4"/>
    <mergeCell ref="B213:D213"/>
    <mergeCell ref="E213:Q214"/>
    <mergeCell ref="R213:AB213"/>
    <mergeCell ref="B214:D214"/>
    <mergeCell ref="B10:D10"/>
    <mergeCell ref="E226:E228"/>
    <mergeCell ref="R219:AB219"/>
    <mergeCell ref="B220:D220"/>
    <mergeCell ref="R220:AB220"/>
    <mergeCell ref="Y225:AB225"/>
    <mergeCell ref="M224:AB224"/>
    <mergeCell ref="I225:L225"/>
    <mergeCell ref="M225:P225"/>
    <mergeCell ref="U225:X225"/>
    <mergeCell ref="H224:L224"/>
    <mergeCell ref="M227:M228"/>
    <mergeCell ref="I226:I228"/>
    <mergeCell ref="J226:J228"/>
    <mergeCell ref="W227:W228"/>
    <mergeCell ref="B221:D221"/>
    <mergeCell ref="G226:G228"/>
    <mergeCell ref="B222:D222"/>
    <mergeCell ref="B224:B228"/>
    <mergeCell ref="C224:D228"/>
    <mergeCell ref="E224:G225"/>
    <mergeCell ref="Z227:Z228"/>
    <mergeCell ref="B216:D216"/>
    <mergeCell ref="B217:D217"/>
    <mergeCell ref="B218:D218"/>
    <mergeCell ref="B219:D219"/>
    <mergeCell ref="F226:F228"/>
    <mergeCell ref="Q225:T225"/>
    <mergeCell ref="K226:K228"/>
    <mergeCell ref="L226:L228"/>
    <mergeCell ref="M226:AB226"/>
    <mergeCell ref="F245:F246"/>
    <mergeCell ref="N227:N228"/>
    <mergeCell ref="O227:O228"/>
    <mergeCell ref="U227:U228"/>
    <mergeCell ref="AB227:AB228"/>
    <mergeCell ref="Q227:Q228"/>
    <mergeCell ref="R227:R228"/>
    <mergeCell ref="S227:S228"/>
    <mergeCell ref="X227:X228"/>
    <mergeCell ref="Y227:Y228"/>
    <mergeCell ref="U247:X247"/>
    <mergeCell ref="AA227:AA228"/>
    <mergeCell ref="T227:T228"/>
    <mergeCell ref="C229:D229"/>
    <mergeCell ref="E229:F229"/>
    <mergeCell ref="H245:H246"/>
    <mergeCell ref="I245:I246"/>
    <mergeCell ref="C245:D246"/>
    <mergeCell ref="E245:E246"/>
    <mergeCell ref="I229:L229"/>
    <mergeCell ref="L247:L249"/>
    <mergeCell ref="G245:G246"/>
    <mergeCell ref="P227:P228"/>
    <mergeCell ref="M229:AB229"/>
    <mergeCell ref="V227:V228"/>
    <mergeCell ref="H247:H249"/>
    <mergeCell ref="I247:I249"/>
    <mergeCell ref="J245:J246"/>
    <mergeCell ref="K245:K246"/>
    <mergeCell ref="L245:L246"/>
    <mergeCell ref="B247:D254"/>
    <mergeCell ref="E247:E249"/>
    <mergeCell ref="F247:F249"/>
    <mergeCell ref="G247:G249"/>
    <mergeCell ref="E250:E251"/>
    <mergeCell ref="F250:F251"/>
    <mergeCell ref="G250:G251"/>
    <mergeCell ref="E252:G254"/>
    <mergeCell ref="R248:R249"/>
    <mergeCell ref="W248:W249"/>
    <mergeCell ref="U253:X253"/>
    <mergeCell ref="U252:X252"/>
    <mergeCell ref="I250:I251"/>
    <mergeCell ref="T248:T249"/>
    <mergeCell ref="U248:U249"/>
    <mergeCell ref="J247:J249"/>
    <mergeCell ref="K247:K249"/>
    <mergeCell ref="V248:V249"/>
    <mergeCell ref="K250:K251"/>
    <mergeCell ref="Y247:AB247"/>
    <mergeCell ref="M248:M249"/>
    <mergeCell ref="N248:N249"/>
    <mergeCell ref="O248:O249"/>
    <mergeCell ref="P248:P249"/>
    <mergeCell ref="Q248:Q249"/>
    <mergeCell ref="S248:S249"/>
    <mergeCell ref="Z248:Z249"/>
    <mergeCell ref="M247:P247"/>
    <mergeCell ref="Q247:T247"/>
    <mergeCell ref="H250:H251"/>
    <mergeCell ref="L250:L251"/>
    <mergeCell ref="U251:X251"/>
    <mergeCell ref="Y248:Y249"/>
    <mergeCell ref="J250:J251"/>
    <mergeCell ref="M251:P251"/>
    <mergeCell ref="Q251:T251"/>
    <mergeCell ref="Y251:AB251"/>
    <mergeCell ref="AA248:AA249"/>
    <mergeCell ref="AB248:AB249"/>
    <mergeCell ref="M253:P253"/>
    <mergeCell ref="Q253:T253"/>
    <mergeCell ref="U254:X254"/>
    <mergeCell ref="Y254:AB254"/>
    <mergeCell ref="Q266:AB266"/>
    <mergeCell ref="Y253:AB253"/>
    <mergeCell ref="Q254:T254"/>
    <mergeCell ref="Y252:AB252"/>
    <mergeCell ref="X248:X249"/>
    <mergeCell ref="H252:L252"/>
    <mergeCell ref="M252:P252"/>
    <mergeCell ref="Q252:T252"/>
    <mergeCell ref="H254:L254"/>
    <mergeCell ref="M254:P254"/>
    <mergeCell ref="H253:L253"/>
    <mergeCell ref="R267:AB267"/>
    <mergeCell ref="B268:D268"/>
    <mergeCell ref="B270:D270"/>
    <mergeCell ref="B271:D271"/>
    <mergeCell ref="B267:D267"/>
    <mergeCell ref="E267:Q268"/>
    <mergeCell ref="B272:D272"/>
    <mergeCell ref="B273:D273"/>
    <mergeCell ref="R273:AB273"/>
    <mergeCell ref="E280:E282"/>
    <mergeCell ref="F280:F282"/>
    <mergeCell ref="G280:G282"/>
    <mergeCell ref="H278:L278"/>
    <mergeCell ref="B275:D275"/>
    <mergeCell ref="Y279:AB279"/>
    <mergeCell ref="I280:I282"/>
    <mergeCell ref="B274:D274"/>
    <mergeCell ref="R274:AB274"/>
    <mergeCell ref="B276:D276"/>
    <mergeCell ref="B278:B282"/>
    <mergeCell ref="C278:D282"/>
    <mergeCell ref="E278:G279"/>
    <mergeCell ref="X281:X282"/>
    <mergeCell ref="M281:M282"/>
    <mergeCell ref="M278:AB278"/>
    <mergeCell ref="H279:H282"/>
    <mergeCell ref="I279:L279"/>
    <mergeCell ref="M279:P279"/>
    <mergeCell ref="Q279:T279"/>
    <mergeCell ref="U279:X279"/>
    <mergeCell ref="R281:R282"/>
    <mergeCell ref="U281:U282"/>
    <mergeCell ref="J280:J282"/>
    <mergeCell ref="W281:W282"/>
    <mergeCell ref="K299:K300"/>
    <mergeCell ref="Z281:Z282"/>
    <mergeCell ref="L299:L300"/>
    <mergeCell ref="AB281:AB282"/>
    <mergeCell ref="S281:S282"/>
    <mergeCell ref="AA281:AA282"/>
    <mergeCell ref="Y281:Y282"/>
    <mergeCell ref="K280:K282"/>
    <mergeCell ref="L280:L282"/>
    <mergeCell ref="M280:AB280"/>
    <mergeCell ref="C283:D283"/>
    <mergeCell ref="E283:F283"/>
    <mergeCell ref="I283:L283"/>
    <mergeCell ref="M283:AB283"/>
    <mergeCell ref="V281:V282"/>
    <mergeCell ref="T281:T282"/>
    <mergeCell ref="P281:P282"/>
    <mergeCell ref="Q281:Q282"/>
    <mergeCell ref="N281:N282"/>
    <mergeCell ref="O281:O282"/>
    <mergeCell ref="C299:D300"/>
    <mergeCell ref="E299:E300"/>
    <mergeCell ref="F299:F300"/>
    <mergeCell ref="G299:G300"/>
    <mergeCell ref="H299:H300"/>
    <mergeCell ref="J299:J300"/>
    <mergeCell ref="I299:I300"/>
    <mergeCell ref="B301:D308"/>
    <mergeCell ref="E301:E303"/>
    <mergeCell ref="F301:F303"/>
    <mergeCell ref="G301:G303"/>
    <mergeCell ref="H301:H303"/>
    <mergeCell ref="I301:I303"/>
    <mergeCell ref="E304:E305"/>
    <mergeCell ref="F304:F305"/>
    <mergeCell ref="G304:G305"/>
    <mergeCell ref="H304:H305"/>
    <mergeCell ref="J301:J303"/>
    <mergeCell ref="I304:I305"/>
    <mergeCell ref="J304:J305"/>
    <mergeCell ref="U301:X301"/>
    <mergeCell ref="Y301:AB301"/>
    <mergeCell ref="M302:M303"/>
    <mergeCell ref="N302:N303"/>
    <mergeCell ref="O302:O303"/>
    <mergeCell ref="P302:P303"/>
    <mergeCell ref="AA302:AA303"/>
    <mergeCell ref="AB302:AB303"/>
    <mergeCell ref="U302:U303"/>
    <mergeCell ref="Y302:Y303"/>
    <mergeCell ref="M301:P301"/>
    <mergeCell ref="Q301:T301"/>
    <mergeCell ref="Q302:Q303"/>
    <mergeCell ref="R302:R303"/>
    <mergeCell ref="S302:S303"/>
    <mergeCell ref="T302:T303"/>
    <mergeCell ref="Z302:Z303"/>
    <mergeCell ref="K304:K305"/>
    <mergeCell ref="L304:L305"/>
    <mergeCell ref="W302:W303"/>
    <mergeCell ref="X302:X303"/>
    <mergeCell ref="U305:X305"/>
    <mergeCell ref="M305:P305"/>
    <mergeCell ref="Q305:T305"/>
    <mergeCell ref="V302:V303"/>
    <mergeCell ref="K301:K303"/>
    <mergeCell ref="L301:L303"/>
    <mergeCell ref="E306:G308"/>
    <mergeCell ref="H306:L306"/>
    <mergeCell ref="M306:P306"/>
    <mergeCell ref="Q306:T306"/>
    <mergeCell ref="H307:L307"/>
    <mergeCell ref="M307:P307"/>
    <mergeCell ref="H308:L308"/>
    <mergeCell ref="M308:P308"/>
    <mergeCell ref="U306:X306"/>
    <mergeCell ref="Y306:AB306"/>
    <mergeCell ref="Y305:AB305"/>
    <mergeCell ref="Q307:T307"/>
    <mergeCell ref="Q320:AB320"/>
    <mergeCell ref="Y307:AB307"/>
    <mergeCell ref="Q308:T308"/>
    <mergeCell ref="U308:X308"/>
    <mergeCell ref="Y308:AB308"/>
    <mergeCell ref="U307:X30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2"/>
  <rowBreaks count="5" manualBreakCount="5">
    <brk id="48" min="1" max="27" man="1"/>
    <brk id="102" min="1" max="27" man="1"/>
    <brk id="158" min="1" max="27" man="1"/>
    <brk id="212" min="1" max="27" man="1"/>
    <brk id="266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I17" sqref="I17"/>
    </sheetView>
  </sheetViews>
  <sheetFormatPr defaultColWidth="9.00390625" defaultRowHeight="12.75"/>
  <cols>
    <col min="2" max="2" width="66.875" style="0" bestFit="1" customWidth="1"/>
  </cols>
  <sheetData>
    <row r="1" spans="1:7" ht="15.75">
      <c r="A1" s="426"/>
      <c r="B1" s="427" t="s">
        <v>530</v>
      </c>
      <c r="C1" s="428" t="s">
        <v>531</v>
      </c>
      <c r="D1" s="426"/>
      <c r="E1" s="429"/>
      <c r="F1" s="429"/>
      <c r="G1" s="430"/>
    </row>
    <row r="2" spans="1:7" ht="15.75">
      <c r="A2" s="426"/>
      <c r="B2" s="427" t="s">
        <v>530</v>
      </c>
      <c r="C2" s="431" t="s">
        <v>532</v>
      </c>
      <c r="D2" s="426"/>
      <c r="E2" s="429"/>
      <c r="F2" s="429"/>
      <c r="G2" s="430"/>
    </row>
    <row r="3" spans="1:7" ht="15.75">
      <c r="A3" s="426"/>
      <c r="B3" s="427" t="s">
        <v>533</v>
      </c>
      <c r="C3" s="432" t="s">
        <v>73</v>
      </c>
      <c r="D3" s="426"/>
      <c r="E3" s="429"/>
      <c r="F3" s="429"/>
      <c r="G3" s="430"/>
    </row>
    <row r="4" spans="1:7" ht="15.75">
      <c r="A4" s="426"/>
      <c r="B4" s="427" t="s">
        <v>534</v>
      </c>
      <c r="C4" s="432" t="s">
        <v>75</v>
      </c>
      <c r="D4" s="426"/>
      <c r="E4" s="429"/>
      <c r="F4" s="429"/>
      <c r="G4" s="430"/>
    </row>
    <row r="5" spans="1:7" ht="15.75">
      <c r="A5" s="426"/>
      <c r="B5" s="427"/>
      <c r="C5" s="432" t="s">
        <v>76</v>
      </c>
      <c r="D5" s="426"/>
      <c r="E5" s="429"/>
      <c r="F5" s="429"/>
      <c r="G5" s="430"/>
    </row>
    <row r="6" spans="1:7" ht="15.75">
      <c r="A6" s="426"/>
      <c r="B6" s="427"/>
      <c r="C6" s="433" t="s">
        <v>167</v>
      </c>
      <c r="D6" s="426"/>
      <c r="E6" s="429"/>
      <c r="F6" s="429"/>
      <c r="G6" s="430"/>
    </row>
    <row r="7" spans="1:7" ht="15.75">
      <c r="A7" s="426"/>
      <c r="B7" s="427"/>
      <c r="C7" s="434" t="s">
        <v>190</v>
      </c>
      <c r="D7" s="426"/>
      <c r="E7" s="429"/>
      <c r="F7" s="429"/>
      <c r="G7" s="430"/>
    </row>
    <row r="8" spans="1:7" ht="15.75">
      <c r="A8" s="426"/>
      <c r="B8" s="427"/>
      <c r="C8" s="434" t="s">
        <v>535</v>
      </c>
      <c r="D8" s="426"/>
      <c r="E8" s="429"/>
      <c r="F8" s="429"/>
      <c r="G8" s="430"/>
    </row>
    <row r="9" spans="1:7" ht="15.75">
      <c r="A9" s="426"/>
      <c r="B9" s="427" t="s">
        <v>536</v>
      </c>
      <c r="C9" s="433" t="s">
        <v>130</v>
      </c>
      <c r="D9" s="426"/>
      <c r="E9" s="429"/>
      <c r="F9" s="429"/>
      <c r="G9" s="430"/>
    </row>
    <row r="10" spans="1:7" ht="15.75">
      <c r="A10" s="426"/>
      <c r="B10" s="427" t="s">
        <v>537</v>
      </c>
      <c r="C10" s="428" t="s">
        <v>538</v>
      </c>
      <c r="D10" s="426"/>
      <c r="E10" s="429"/>
      <c r="F10" s="429"/>
      <c r="G10" s="430"/>
    </row>
    <row r="11" spans="1:7" ht="15.75">
      <c r="A11" s="426"/>
      <c r="B11" s="427" t="s">
        <v>539</v>
      </c>
      <c r="C11" s="435" t="s">
        <v>528</v>
      </c>
      <c r="D11" s="426"/>
      <c r="E11" s="429"/>
      <c r="F11" s="429"/>
      <c r="G11" s="430"/>
    </row>
    <row r="12" spans="1:7" ht="15.75">
      <c r="A12" s="426"/>
      <c r="B12" s="427" t="s">
        <v>540</v>
      </c>
      <c r="C12" s="428" t="s">
        <v>541</v>
      </c>
      <c r="D12" s="429"/>
      <c r="E12" s="429"/>
      <c r="F12" s="429"/>
      <c r="G12" s="430"/>
    </row>
    <row r="13" spans="1:7" ht="15.75">
      <c r="A13" s="426"/>
      <c r="B13" s="436" t="s">
        <v>542</v>
      </c>
      <c r="C13" s="437"/>
      <c r="D13" s="429"/>
      <c r="E13" s="429"/>
      <c r="F13" s="429"/>
      <c r="G13" s="430"/>
    </row>
    <row r="14" spans="1:7" ht="12.75">
      <c r="A14" s="438"/>
      <c r="B14" s="438"/>
      <c r="C14" s="439"/>
      <c r="D14" s="439"/>
      <c r="E14" s="439"/>
      <c r="F14" s="439"/>
      <c r="G14" s="440"/>
    </row>
    <row r="15" spans="1:7" ht="15.75">
      <c r="A15" s="441" t="s">
        <v>543</v>
      </c>
      <c r="B15" s="441" t="s">
        <v>544</v>
      </c>
      <c r="C15" s="442" t="s">
        <v>545</v>
      </c>
      <c r="D15" s="442" t="s">
        <v>546</v>
      </c>
      <c r="E15" s="442" t="s">
        <v>547</v>
      </c>
      <c r="F15" s="442" t="s">
        <v>548</v>
      </c>
      <c r="G15" s="442" t="s">
        <v>549</v>
      </c>
    </row>
    <row r="16" spans="1:7" ht="15.75">
      <c r="A16" s="443" t="s">
        <v>24</v>
      </c>
      <c r="B16" s="444" t="s">
        <v>78</v>
      </c>
      <c r="C16" s="445">
        <v>1</v>
      </c>
      <c r="D16" s="446">
        <v>1</v>
      </c>
      <c r="E16" s="447"/>
      <c r="F16" s="447"/>
      <c r="G16" s="448">
        <v>4</v>
      </c>
    </row>
    <row r="17" spans="1:7" ht="15.75">
      <c r="A17" s="443" t="s">
        <v>25</v>
      </c>
      <c r="B17" s="444" t="s">
        <v>550</v>
      </c>
      <c r="C17" s="449">
        <v>1.3</v>
      </c>
      <c r="D17" s="446">
        <v>0.3</v>
      </c>
      <c r="E17" s="447"/>
      <c r="F17" s="447"/>
      <c r="G17" s="448">
        <v>3</v>
      </c>
    </row>
    <row r="18" spans="1:7" ht="15.75">
      <c r="A18" s="443" t="s">
        <v>26</v>
      </c>
      <c r="B18" s="444" t="s">
        <v>194</v>
      </c>
      <c r="C18" s="449">
        <v>1.3</v>
      </c>
      <c r="D18" s="446"/>
      <c r="E18" s="447"/>
      <c r="F18" s="447"/>
      <c r="G18" s="448">
        <v>2</v>
      </c>
    </row>
    <row r="19" spans="1:7" ht="15.75">
      <c r="A19" s="443" t="s">
        <v>27</v>
      </c>
      <c r="B19" s="444" t="s">
        <v>79</v>
      </c>
      <c r="C19" s="446">
        <v>1</v>
      </c>
      <c r="D19" s="446">
        <v>1</v>
      </c>
      <c r="E19" s="447"/>
      <c r="F19" s="447"/>
      <c r="G19" s="448">
        <v>3</v>
      </c>
    </row>
    <row r="20" spans="1:7" ht="15.75">
      <c r="A20" s="443" t="s">
        <v>28</v>
      </c>
      <c r="B20" s="444" t="s">
        <v>92</v>
      </c>
      <c r="C20" s="445">
        <v>1</v>
      </c>
      <c r="D20" s="446">
        <v>1</v>
      </c>
      <c r="E20" s="447"/>
      <c r="F20" s="447"/>
      <c r="G20" s="448">
        <v>3</v>
      </c>
    </row>
    <row r="21" spans="1:7" ht="15.75">
      <c r="A21" s="443" t="s">
        <v>48</v>
      </c>
      <c r="B21" s="444" t="s">
        <v>81</v>
      </c>
      <c r="C21" s="446">
        <v>1</v>
      </c>
      <c r="D21" s="446">
        <v>1</v>
      </c>
      <c r="E21" s="447"/>
      <c r="F21" s="447"/>
      <c r="G21" s="448">
        <v>2</v>
      </c>
    </row>
    <row r="22" spans="1:7" ht="15.75">
      <c r="A22" s="443" t="s">
        <v>551</v>
      </c>
      <c r="B22" s="444" t="s">
        <v>83</v>
      </c>
      <c r="C22" s="446">
        <v>0.6</v>
      </c>
      <c r="D22" s="446">
        <v>0.6</v>
      </c>
      <c r="E22" s="446"/>
      <c r="F22" s="446"/>
      <c r="G22" s="448">
        <v>1</v>
      </c>
    </row>
    <row r="23" spans="1:7" ht="15.75">
      <c r="A23" s="443" t="s">
        <v>49</v>
      </c>
      <c r="B23" s="444" t="s">
        <v>94</v>
      </c>
      <c r="C23" s="445">
        <v>1</v>
      </c>
      <c r="D23" s="446"/>
      <c r="E23" s="446">
        <v>1</v>
      </c>
      <c r="F23" s="446"/>
      <c r="G23" s="448">
        <v>3</v>
      </c>
    </row>
    <row r="24" spans="1:7" ht="15.75">
      <c r="A24" s="443" t="s">
        <v>50</v>
      </c>
      <c r="B24" s="444" t="s">
        <v>96</v>
      </c>
      <c r="C24" s="446">
        <v>1</v>
      </c>
      <c r="D24" s="446"/>
      <c r="E24" s="446"/>
      <c r="F24" s="446">
        <v>1</v>
      </c>
      <c r="G24" s="448">
        <v>3</v>
      </c>
    </row>
    <row r="25" spans="1:7" ht="15.75">
      <c r="A25" s="443" t="s">
        <v>51</v>
      </c>
      <c r="B25" s="444" t="s">
        <v>552</v>
      </c>
      <c r="C25" s="446">
        <v>1</v>
      </c>
      <c r="D25" s="446">
        <v>1</v>
      </c>
      <c r="E25" s="446"/>
      <c r="F25" s="446"/>
      <c r="G25" s="448">
        <v>2</v>
      </c>
    </row>
    <row r="26" spans="1:7" ht="15.75">
      <c r="A26" s="443" t="s">
        <v>69</v>
      </c>
      <c r="B26" s="444" t="s">
        <v>91</v>
      </c>
      <c r="C26" s="446">
        <v>0.3</v>
      </c>
      <c r="D26" s="446">
        <v>0.3</v>
      </c>
      <c r="E26" s="446"/>
      <c r="F26" s="446"/>
      <c r="G26" s="448">
        <v>1</v>
      </c>
    </row>
    <row r="27" spans="1:7" ht="15.75">
      <c r="A27" s="443" t="s">
        <v>70</v>
      </c>
      <c r="B27" s="444" t="s">
        <v>108</v>
      </c>
      <c r="C27" s="445">
        <v>1</v>
      </c>
      <c r="D27" s="446"/>
      <c r="E27" s="446">
        <v>1</v>
      </c>
      <c r="F27" s="446"/>
      <c r="G27" s="448">
        <v>3</v>
      </c>
    </row>
    <row r="28" spans="1:7" ht="15.75">
      <c r="A28" s="443"/>
      <c r="B28" s="450" t="s">
        <v>553</v>
      </c>
      <c r="C28" s="442">
        <f>SUM(C16:C27)</f>
        <v>11.5</v>
      </c>
      <c r="D28" s="442">
        <f>SUM(D16:D27)</f>
        <v>6.199999999999999</v>
      </c>
      <c r="E28" s="442">
        <f>SUM(E16:E27)</f>
        <v>2</v>
      </c>
      <c r="F28" s="442">
        <f>SUM(F16:F27)</f>
        <v>1</v>
      </c>
      <c r="G28" s="442">
        <f>SUM(G16:G27)</f>
        <v>30</v>
      </c>
    </row>
    <row r="29" spans="1:7" ht="15.75">
      <c r="A29" s="441"/>
      <c r="B29" s="441"/>
      <c r="C29" s="723">
        <f>SUM(C28:F28)</f>
        <v>20.7</v>
      </c>
      <c r="D29" s="723"/>
      <c r="E29" s="723"/>
      <c r="F29" s="723"/>
      <c r="G29" s="442"/>
    </row>
    <row r="30" spans="1:7" ht="15.75">
      <c r="A30" s="441" t="s">
        <v>543</v>
      </c>
      <c r="B30" s="451" t="s">
        <v>554</v>
      </c>
      <c r="C30" s="442" t="s">
        <v>545</v>
      </c>
      <c r="D30" s="442" t="s">
        <v>546</v>
      </c>
      <c r="E30" s="442" t="s">
        <v>547</v>
      </c>
      <c r="F30" s="442" t="s">
        <v>548</v>
      </c>
      <c r="G30" s="442" t="s">
        <v>549</v>
      </c>
    </row>
    <row r="31" spans="1:7" ht="15.75">
      <c r="A31" s="452" t="s">
        <v>24</v>
      </c>
      <c r="B31" s="453" t="s">
        <v>97</v>
      </c>
      <c r="C31" s="454">
        <v>1</v>
      </c>
      <c r="D31" s="446"/>
      <c r="E31" s="446"/>
      <c r="F31" s="446">
        <v>1</v>
      </c>
      <c r="G31" s="448">
        <v>2</v>
      </c>
    </row>
    <row r="32" spans="1:7" ht="15.75">
      <c r="A32" s="452" t="s">
        <v>25</v>
      </c>
      <c r="B32" s="453" t="s">
        <v>82</v>
      </c>
      <c r="C32" s="454">
        <v>1</v>
      </c>
      <c r="D32" s="446">
        <v>1</v>
      </c>
      <c r="E32" s="446"/>
      <c r="F32" s="446"/>
      <c r="G32" s="448">
        <v>3</v>
      </c>
    </row>
    <row r="33" spans="1:7" ht="15.75">
      <c r="A33" s="452" t="s">
        <v>26</v>
      </c>
      <c r="B33" s="444" t="s">
        <v>86</v>
      </c>
      <c r="C33" s="454">
        <v>1</v>
      </c>
      <c r="D33" s="446"/>
      <c r="E33" s="446">
        <v>1</v>
      </c>
      <c r="F33" s="446"/>
      <c r="G33" s="448">
        <v>3</v>
      </c>
    </row>
    <row r="34" spans="1:7" ht="15.75">
      <c r="A34" s="452" t="s">
        <v>27</v>
      </c>
      <c r="B34" s="444" t="s">
        <v>110</v>
      </c>
      <c r="C34" s="446">
        <v>1</v>
      </c>
      <c r="D34" s="446"/>
      <c r="E34" s="446">
        <v>1</v>
      </c>
      <c r="F34" s="446"/>
      <c r="G34" s="448">
        <v>3</v>
      </c>
    </row>
    <row r="35" spans="1:7" ht="15.75">
      <c r="A35" s="452" t="s">
        <v>28</v>
      </c>
      <c r="B35" s="444" t="s">
        <v>74</v>
      </c>
      <c r="C35" s="454">
        <v>1</v>
      </c>
      <c r="D35" s="446"/>
      <c r="E35" s="446">
        <v>1</v>
      </c>
      <c r="F35" s="446"/>
      <c r="G35" s="448">
        <v>3</v>
      </c>
    </row>
    <row r="36" spans="1:7" ht="15.75">
      <c r="A36" s="452" t="s">
        <v>48</v>
      </c>
      <c r="B36" s="444" t="s">
        <v>111</v>
      </c>
      <c r="C36" s="446">
        <v>1</v>
      </c>
      <c r="D36" s="446"/>
      <c r="E36" s="446">
        <v>1</v>
      </c>
      <c r="F36" s="446"/>
      <c r="G36" s="448">
        <v>3</v>
      </c>
    </row>
    <row r="37" spans="1:7" ht="15.75">
      <c r="A37" s="452" t="s">
        <v>551</v>
      </c>
      <c r="B37" s="444" t="s">
        <v>87</v>
      </c>
      <c r="C37" s="446">
        <v>1</v>
      </c>
      <c r="D37" s="446"/>
      <c r="E37" s="446">
        <v>1</v>
      </c>
      <c r="F37" s="446"/>
      <c r="G37" s="448">
        <v>2</v>
      </c>
    </row>
    <row r="38" spans="1:7" ht="15.75">
      <c r="A38" s="452" t="s">
        <v>49</v>
      </c>
      <c r="B38" s="444" t="s">
        <v>112</v>
      </c>
      <c r="C38" s="446">
        <v>1</v>
      </c>
      <c r="D38" s="446"/>
      <c r="E38" s="446">
        <v>1</v>
      </c>
      <c r="F38" s="446"/>
      <c r="G38" s="448">
        <v>3</v>
      </c>
    </row>
    <row r="39" spans="1:7" ht="15.75">
      <c r="A39" s="452" t="s">
        <v>50</v>
      </c>
      <c r="B39" s="444" t="s">
        <v>93</v>
      </c>
      <c r="C39" s="446">
        <v>1</v>
      </c>
      <c r="D39" s="446">
        <v>1</v>
      </c>
      <c r="E39" s="446"/>
      <c r="F39" s="446"/>
      <c r="G39" s="448">
        <v>2</v>
      </c>
    </row>
    <row r="40" spans="1:7" ht="15.75">
      <c r="A40" s="452" t="s">
        <v>51</v>
      </c>
      <c r="B40" s="444" t="s">
        <v>88</v>
      </c>
      <c r="C40" s="447"/>
      <c r="D40" s="447"/>
      <c r="E40" s="447"/>
      <c r="F40" s="446">
        <v>2</v>
      </c>
      <c r="G40" s="448">
        <v>5</v>
      </c>
    </row>
    <row r="41" spans="1:7" ht="15.75">
      <c r="A41" s="443" t="s">
        <v>69</v>
      </c>
      <c r="B41" s="444" t="s">
        <v>154</v>
      </c>
      <c r="C41" s="449"/>
      <c r="D41" s="446">
        <v>1.3</v>
      </c>
      <c r="E41" s="447"/>
      <c r="F41" s="447"/>
      <c r="G41" s="448">
        <v>1</v>
      </c>
    </row>
    <row r="42" spans="1:7" ht="15.75">
      <c r="A42" s="441"/>
      <c r="B42" s="450" t="s">
        <v>553</v>
      </c>
      <c r="C42" s="442">
        <f>SUM(C31:C41)</f>
        <v>9</v>
      </c>
      <c r="D42" s="442">
        <f>SUM(D31:D41)</f>
        <v>3.3</v>
      </c>
      <c r="E42" s="442">
        <f>SUM(E31:E41)</f>
        <v>6</v>
      </c>
      <c r="F42" s="442">
        <f>SUM(F31:F41)</f>
        <v>3</v>
      </c>
      <c r="G42" s="442">
        <f>SUM(G31:G41)</f>
        <v>30</v>
      </c>
    </row>
    <row r="43" spans="1:7" ht="15.75">
      <c r="A43" s="441"/>
      <c r="B43" s="441"/>
      <c r="C43" s="724">
        <f>SUM(C42:F42)</f>
        <v>21.3</v>
      </c>
      <c r="D43" s="725"/>
      <c r="E43" s="725"/>
      <c r="F43" s="726"/>
      <c r="G43" s="442"/>
    </row>
    <row r="44" spans="1:7" ht="15.75">
      <c r="A44" s="441" t="s">
        <v>543</v>
      </c>
      <c r="B44" s="441" t="s">
        <v>555</v>
      </c>
      <c r="C44" s="442" t="s">
        <v>545</v>
      </c>
      <c r="D44" s="442" t="s">
        <v>546</v>
      </c>
      <c r="E44" s="442" t="s">
        <v>547</v>
      </c>
      <c r="F44" s="442" t="s">
        <v>548</v>
      </c>
      <c r="G44" s="442" t="s">
        <v>549</v>
      </c>
    </row>
    <row r="45" spans="1:7" ht="15.75">
      <c r="A45" s="452" t="s">
        <v>24</v>
      </c>
      <c r="B45" s="453" t="s">
        <v>84</v>
      </c>
      <c r="C45" s="446">
        <v>0.6</v>
      </c>
      <c r="D45" s="446"/>
      <c r="E45" s="446"/>
      <c r="F45" s="446"/>
      <c r="G45" s="448">
        <v>1</v>
      </c>
    </row>
    <row r="46" spans="1:7" ht="15.75">
      <c r="A46" s="452" t="s">
        <v>25</v>
      </c>
      <c r="B46" s="453" t="s">
        <v>106</v>
      </c>
      <c r="C46" s="454">
        <v>1</v>
      </c>
      <c r="D46" s="446"/>
      <c r="E46" s="446"/>
      <c r="F46" s="446">
        <v>1</v>
      </c>
      <c r="G46" s="448">
        <v>1</v>
      </c>
    </row>
    <row r="47" spans="1:7" ht="15.75">
      <c r="A47" s="452" t="s">
        <v>26</v>
      </c>
      <c r="B47" s="453" t="s">
        <v>98</v>
      </c>
      <c r="C47" s="454">
        <v>1</v>
      </c>
      <c r="D47" s="446"/>
      <c r="E47" s="446">
        <v>1</v>
      </c>
      <c r="F47" s="446"/>
      <c r="G47" s="448">
        <v>1</v>
      </c>
    </row>
    <row r="48" spans="1:7" ht="15.75">
      <c r="A48" s="443" t="s">
        <v>27</v>
      </c>
      <c r="B48" s="444" t="s">
        <v>109</v>
      </c>
      <c r="C48" s="454">
        <v>1</v>
      </c>
      <c r="D48" s="446"/>
      <c r="E48" s="447"/>
      <c r="F48" s="446">
        <v>2</v>
      </c>
      <c r="G48" s="448">
        <v>1</v>
      </c>
    </row>
    <row r="49" spans="1:7" ht="15.75">
      <c r="A49" s="443" t="s">
        <v>28</v>
      </c>
      <c r="B49" s="444" t="s">
        <v>95</v>
      </c>
      <c r="C49" s="446">
        <v>2</v>
      </c>
      <c r="D49" s="446"/>
      <c r="E49" s="446"/>
      <c r="F49" s="446">
        <v>1</v>
      </c>
      <c r="G49" s="448">
        <v>1</v>
      </c>
    </row>
    <row r="50" spans="1:7" ht="15.75">
      <c r="A50" s="443" t="s">
        <v>48</v>
      </c>
      <c r="B50" s="444" t="s">
        <v>113</v>
      </c>
      <c r="C50" s="454">
        <v>2</v>
      </c>
      <c r="D50" s="446"/>
      <c r="E50" s="446"/>
      <c r="F50" s="446">
        <v>2</v>
      </c>
      <c r="G50" s="448">
        <v>1</v>
      </c>
    </row>
    <row r="51" spans="1:7" ht="15.75">
      <c r="A51" s="443" t="s">
        <v>551</v>
      </c>
      <c r="B51" s="444" t="s">
        <v>114</v>
      </c>
      <c r="C51" s="446">
        <v>1</v>
      </c>
      <c r="D51" s="446"/>
      <c r="E51" s="446"/>
      <c r="F51" s="446"/>
      <c r="G51" s="448">
        <v>1</v>
      </c>
    </row>
    <row r="52" spans="1:7" ht="15.75">
      <c r="A52" s="443" t="s">
        <v>49</v>
      </c>
      <c r="B52" s="444" t="s">
        <v>99</v>
      </c>
      <c r="C52" s="446">
        <v>1</v>
      </c>
      <c r="D52" s="446"/>
      <c r="E52" s="446"/>
      <c r="F52" s="446">
        <v>1</v>
      </c>
      <c r="G52" s="448">
        <v>1</v>
      </c>
    </row>
    <row r="53" spans="1:7" ht="15.75">
      <c r="A53" s="443" t="s">
        <v>50</v>
      </c>
      <c r="B53" s="444" t="s">
        <v>72</v>
      </c>
      <c r="C53" s="446"/>
      <c r="D53" s="446"/>
      <c r="E53" s="446"/>
      <c r="F53" s="446">
        <v>2</v>
      </c>
      <c r="G53" s="448">
        <v>2</v>
      </c>
    </row>
    <row r="54" spans="1:7" ht="15.75">
      <c r="A54" s="443" t="s">
        <v>51</v>
      </c>
      <c r="B54" s="455" t="s">
        <v>131</v>
      </c>
      <c r="C54" s="447"/>
      <c r="D54" s="447"/>
      <c r="E54" s="446"/>
      <c r="F54" s="447"/>
      <c r="G54" s="448">
        <v>20</v>
      </c>
    </row>
    <row r="55" spans="1:7" ht="15.75">
      <c r="A55" s="441"/>
      <c r="B55" s="450" t="s">
        <v>553</v>
      </c>
      <c r="C55" s="442">
        <f>SUM(C45:C54)</f>
        <v>9.6</v>
      </c>
      <c r="D55" s="442">
        <f>SUM(D45:D54)</f>
        <v>0</v>
      </c>
      <c r="E55" s="442">
        <f>SUM(E45:E54)</f>
        <v>1</v>
      </c>
      <c r="F55" s="442">
        <f>SUM(F45:F54)</f>
        <v>9</v>
      </c>
      <c r="G55" s="442">
        <f>SUM(G45:G54)</f>
        <v>30</v>
      </c>
    </row>
    <row r="56" spans="1:7" ht="15.75">
      <c r="A56" s="441"/>
      <c r="B56" s="441"/>
      <c r="C56" s="724">
        <f>SUM(C55:F55)</f>
        <v>19.6</v>
      </c>
      <c r="D56" s="725"/>
      <c r="E56" s="725"/>
      <c r="F56" s="726"/>
      <c r="G56" s="442"/>
    </row>
    <row r="57" spans="1:7" ht="15.75">
      <c r="A57" s="441" t="s">
        <v>543</v>
      </c>
      <c r="B57" s="451" t="s">
        <v>556</v>
      </c>
      <c r="C57" s="442" t="s">
        <v>545</v>
      </c>
      <c r="D57" s="442" t="s">
        <v>546</v>
      </c>
      <c r="E57" s="442" t="s">
        <v>547</v>
      </c>
      <c r="F57" s="442" t="s">
        <v>548</v>
      </c>
      <c r="G57" s="442" t="s">
        <v>549</v>
      </c>
    </row>
    <row r="58" spans="1:7" ht="15.75">
      <c r="A58" s="452" t="s">
        <v>24</v>
      </c>
      <c r="B58" s="444" t="s">
        <v>97</v>
      </c>
      <c r="C58" s="445">
        <v>1</v>
      </c>
      <c r="D58" s="446"/>
      <c r="E58" s="447"/>
      <c r="F58" s="446">
        <v>1</v>
      </c>
      <c r="G58" s="448">
        <v>2</v>
      </c>
    </row>
    <row r="59" spans="1:7" ht="15.75">
      <c r="A59" s="452" t="s">
        <v>25</v>
      </c>
      <c r="B59" s="444" t="s">
        <v>82</v>
      </c>
      <c r="C59" s="445">
        <v>1</v>
      </c>
      <c r="D59" s="446">
        <v>1</v>
      </c>
      <c r="E59" s="446"/>
      <c r="F59" s="446"/>
      <c r="G59" s="448">
        <v>3</v>
      </c>
    </row>
    <row r="60" spans="1:7" ht="15.75">
      <c r="A60" s="452" t="s">
        <v>26</v>
      </c>
      <c r="B60" s="444" t="s">
        <v>115</v>
      </c>
      <c r="C60" s="445">
        <v>1</v>
      </c>
      <c r="D60" s="446"/>
      <c r="E60" s="446"/>
      <c r="F60" s="446">
        <v>2</v>
      </c>
      <c r="G60" s="448">
        <v>4</v>
      </c>
    </row>
    <row r="61" spans="1:7" ht="15.75">
      <c r="A61" s="452" t="s">
        <v>27</v>
      </c>
      <c r="B61" s="444" t="s">
        <v>117</v>
      </c>
      <c r="C61" s="445">
        <v>1</v>
      </c>
      <c r="D61" s="446"/>
      <c r="E61" s="446">
        <v>2</v>
      </c>
      <c r="F61" s="446"/>
      <c r="G61" s="448">
        <v>5</v>
      </c>
    </row>
    <row r="62" spans="1:7" ht="15.75">
      <c r="A62" s="452" t="s">
        <v>28</v>
      </c>
      <c r="B62" s="444" t="s">
        <v>102</v>
      </c>
      <c r="C62" s="446">
        <v>1</v>
      </c>
      <c r="D62" s="446"/>
      <c r="E62" s="446"/>
      <c r="F62" s="446">
        <v>2</v>
      </c>
      <c r="G62" s="448">
        <v>3</v>
      </c>
    </row>
    <row r="63" spans="1:7" ht="15.75">
      <c r="A63" s="452" t="s">
        <v>48</v>
      </c>
      <c r="B63" s="444" t="s">
        <v>103</v>
      </c>
      <c r="C63" s="446">
        <v>1</v>
      </c>
      <c r="D63" s="446"/>
      <c r="E63" s="446"/>
      <c r="F63" s="446"/>
      <c r="G63" s="448">
        <v>2</v>
      </c>
    </row>
    <row r="64" spans="1:7" ht="15.75">
      <c r="A64" s="452" t="s">
        <v>551</v>
      </c>
      <c r="B64" s="444" t="s">
        <v>104</v>
      </c>
      <c r="C64" s="446">
        <v>1</v>
      </c>
      <c r="D64" s="446"/>
      <c r="E64" s="446"/>
      <c r="F64" s="446">
        <v>1</v>
      </c>
      <c r="G64" s="448">
        <v>2</v>
      </c>
    </row>
    <row r="65" spans="1:7" ht="15.75">
      <c r="A65" s="452" t="s">
        <v>49</v>
      </c>
      <c r="B65" s="444" t="s">
        <v>118</v>
      </c>
      <c r="C65" s="446">
        <v>1</v>
      </c>
      <c r="D65" s="446"/>
      <c r="E65" s="446"/>
      <c r="F65" s="446">
        <v>2</v>
      </c>
      <c r="G65" s="448">
        <v>3</v>
      </c>
    </row>
    <row r="66" spans="1:7" ht="15.75">
      <c r="A66" s="452" t="s">
        <v>50</v>
      </c>
      <c r="B66" s="444" t="s">
        <v>88</v>
      </c>
      <c r="C66" s="446"/>
      <c r="D66" s="446"/>
      <c r="E66" s="446"/>
      <c r="F66" s="446">
        <v>2</v>
      </c>
      <c r="G66" s="448">
        <v>5</v>
      </c>
    </row>
    <row r="67" spans="1:7" ht="15.75">
      <c r="A67" s="443" t="s">
        <v>51</v>
      </c>
      <c r="B67" s="444" t="s">
        <v>154</v>
      </c>
      <c r="C67" s="449"/>
      <c r="D67" s="446">
        <v>1.3</v>
      </c>
      <c r="E67" s="447"/>
      <c r="F67" s="447"/>
      <c r="G67" s="448">
        <v>1</v>
      </c>
    </row>
    <row r="68" spans="1:7" ht="15.75">
      <c r="A68" s="441"/>
      <c r="B68" s="450" t="s">
        <v>553</v>
      </c>
      <c r="C68" s="442">
        <f>SUM(C58:C67)</f>
        <v>8</v>
      </c>
      <c r="D68" s="442">
        <f>SUM(D58:D67)</f>
        <v>2.3</v>
      </c>
      <c r="E68" s="442">
        <f>SUM(E58:E67)</f>
        <v>2</v>
      </c>
      <c r="F68" s="442">
        <f>SUM(F58:F67)</f>
        <v>10</v>
      </c>
      <c r="G68" s="442">
        <f>SUM(G58:G67)</f>
        <v>30</v>
      </c>
    </row>
    <row r="69" spans="1:7" ht="15.75">
      <c r="A69" s="441"/>
      <c r="B69" s="441"/>
      <c r="C69" s="724">
        <f>SUM(C68:F68)</f>
        <v>22.3</v>
      </c>
      <c r="D69" s="725"/>
      <c r="E69" s="725"/>
      <c r="F69" s="726"/>
      <c r="G69" s="442"/>
    </row>
    <row r="70" spans="1:7" ht="15.75">
      <c r="A70" s="441" t="s">
        <v>543</v>
      </c>
      <c r="B70" s="441" t="s">
        <v>557</v>
      </c>
      <c r="C70" s="442" t="s">
        <v>545</v>
      </c>
      <c r="D70" s="442" t="s">
        <v>546</v>
      </c>
      <c r="E70" s="442" t="s">
        <v>547</v>
      </c>
      <c r="F70" s="442" t="s">
        <v>548</v>
      </c>
      <c r="G70" s="442" t="s">
        <v>549</v>
      </c>
    </row>
    <row r="71" spans="1:7" ht="15.75">
      <c r="A71" s="443" t="s">
        <v>24</v>
      </c>
      <c r="B71" s="444" t="s">
        <v>84</v>
      </c>
      <c r="C71" s="446">
        <v>0.6</v>
      </c>
      <c r="D71" s="446"/>
      <c r="E71" s="447"/>
      <c r="F71" s="446"/>
      <c r="G71" s="448">
        <v>1</v>
      </c>
    </row>
    <row r="72" spans="1:7" ht="15.75">
      <c r="A72" s="443" t="s">
        <v>25</v>
      </c>
      <c r="B72" s="444" t="s">
        <v>106</v>
      </c>
      <c r="C72" s="445">
        <v>1</v>
      </c>
      <c r="D72" s="446"/>
      <c r="E72" s="446"/>
      <c r="F72" s="446">
        <v>1</v>
      </c>
      <c r="G72" s="448">
        <v>1</v>
      </c>
    </row>
    <row r="73" spans="1:7" ht="15.75">
      <c r="A73" s="443" t="s">
        <v>26</v>
      </c>
      <c r="B73" s="444" t="s">
        <v>98</v>
      </c>
      <c r="C73" s="445">
        <v>1</v>
      </c>
      <c r="D73" s="446"/>
      <c r="E73" s="446">
        <v>1</v>
      </c>
      <c r="F73" s="446"/>
      <c r="G73" s="448">
        <v>1</v>
      </c>
    </row>
    <row r="74" spans="1:7" ht="15.75">
      <c r="A74" s="443" t="s">
        <v>27</v>
      </c>
      <c r="B74" s="444" t="s">
        <v>100</v>
      </c>
      <c r="C74" s="446">
        <v>1</v>
      </c>
      <c r="D74" s="446"/>
      <c r="E74" s="447">
        <v>1</v>
      </c>
      <c r="F74" s="446"/>
      <c r="G74" s="448">
        <v>1</v>
      </c>
    </row>
    <row r="75" spans="1:7" ht="15.75">
      <c r="A75" s="443" t="s">
        <v>28</v>
      </c>
      <c r="B75" s="444" t="s">
        <v>116</v>
      </c>
      <c r="C75" s="445">
        <v>2</v>
      </c>
      <c r="D75" s="446"/>
      <c r="E75" s="446"/>
      <c r="F75" s="446">
        <v>2</v>
      </c>
      <c r="G75" s="448">
        <v>2</v>
      </c>
    </row>
    <row r="76" spans="1:7" ht="15.75">
      <c r="A76" s="443" t="s">
        <v>48</v>
      </c>
      <c r="B76" s="444" t="s">
        <v>101</v>
      </c>
      <c r="C76" s="446">
        <v>2</v>
      </c>
      <c r="D76" s="446"/>
      <c r="E76" s="446"/>
      <c r="F76" s="446">
        <v>1</v>
      </c>
      <c r="G76" s="448">
        <v>1</v>
      </c>
    </row>
    <row r="77" spans="1:7" ht="15.75">
      <c r="A77" s="443" t="s">
        <v>551</v>
      </c>
      <c r="B77" s="444" t="s">
        <v>105</v>
      </c>
      <c r="C77" s="445">
        <v>2</v>
      </c>
      <c r="D77" s="446"/>
      <c r="E77" s="446"/>
      <c r="F77" s="446">
        <v>1</v>
      </c>
      <c r="G77" s="448">
        <v>1</v>
      </c>
    </row>
    <row r="78" spans="1:7" ht="15.75">
      <c r="A78" s="443" t="s">
        <v>49</v>
      </c>
      <c r="B78" s="444" t="s">
        <v>72</v>
      </c>
      <c r="C78" s="446"/>
      <c r="D78" s="446"/>
      <c r="E78" s="446"/>
      <c r="F78" s="446">
        <v>2</v>
      </c>
      <c r="G78" s="448">
        <v>2</v>
      </c>
    </row>
    <row r="79" spans="1:7" ht="15.75">
      <c r="A79" s="443" t="s">
        <v>50</v>
      </c>
      <c r="B79" s="455" t="s">
        <v>131</v>
      </c>
      <c r="C79" s="447"/>
      <c r="D79" s="447"/>
      <c r="E79" s="446"/>
      <c r="F79" s="447"/>
      <c r="G79" s="448">
        <v>20</v>
      </c>
    </row>
    <row r="80" spans="1:7" ht="15.75">
      <c r="A80" s="441"/>
      <c r="B80" s="450" t="s">
        <v>553</v>
      </c>
      <c r="C80" s="442">
        <f>SUM(C71:C78)</f>
        <v>9.6</v>
      </c>
      <c r="D80" s="442">
        <f>SUM(D71:D78)</f>
        <v>0</v>
      </c>
      <c r="E80" s="442">
        <f>SUM(E71:E78)</f>
        <v>2</v>
      </c>
      <c r="F80" s="442">
        <f>SUM(F71:F78)</f>
        <v>7</v>
      </c>
      <c r="G80" s="442">
        <f>SUM(G71:G79)</f>
        <v>30</v>
      </c>
    </row>
    <row r="81" spans="1:7" ht="15.75">
      <c r="A81" s="441"/>
      <c r="B81" s="441"/>
      <c r="C81" s="724">
        <f>SUM(C80:F80)</f>
        <v>18.6</v>
      </c>
      <c r="D81" s="725"/>
      <c r="E81" s="725"/>
      <c r="F81" s="726"/>
      <c r="G81" s="442"/>
    </row>
    <row r="82" spans="1:7" ht="15.75">
      <c r="A82" s="441" t="s">
        <v>543</v>
      </c>
      <c r="B82" s="451" t="s">
        <v>558</v>
      </c>
      <c r="C82" s="442" t="s">
        <v>545</v>
      </c>
      <c r="D82" s="442" t="s">
        <v>546</v>
      </c>
      <c r="E82" s="442" t="s">
        <v>547</v>
      </c>
      <c r="F82" s="442" t="s">
        <v>548</v>
      </c>
      <c r="G82" s="442" t="s">
        <v>549</v>
      </c>
    </row>
    <row r="83" spans="1:7" ht="15.75">
      <c r="A83" s="452" t="s">
        <v>24</v>
      </c>
      <c r="B83" s="444" t="s">
        <v>97</v>
      </c>
      <c r="C83" s="445">
        <v>1</v>
      </c>
      <c r="D83" s="446"/>
      <c r="E83" s="447"/>
      <c r="F83" s="446">
        <v>1</v>
      </c>
      <c r="G83" s="448">
        <v>2</v>
      </c>
    </row>
    <row r="84" spans="1:7" ht="15.75">
      <c r="A84" s="452" t="s">
        <v>25</v>
      </c>
      <c r="B84" s="444" t="s">
        <v>82</v>
      </c>
      <c r="C84" s="445">
        <v>1</v>
      </c>
      <c r="D84" s="446">
        <v>1</v>
      </c>
      <c r="E84" s="446"/>
      <c r="F84" s="446"/>
      <c r="G84" s="448">
        <v>3</v>
      </c>
    </row>
    <row r="85" spans="1:7" ht="15.75">
      <c r="A85" s="452" t="s">
        <v>26</v>
      </c>
      <c r="B85" s="444" t="s">
        <v>136</v>
      </c>
      <c r="C85" s="445">
        <v>2</v>
      </c>
      <c r="D85" s="446">
        <v>1</v>
      </c>
      <c r="E85" s="446"/>
      <c r="F85" s="446">
        <v>1</v>
      </c>
      <c r="G85" s="448">
        <v>5</v>
      </c>
    </row>
    <row r="86" spans="1:7" ht="15.75">
      <c r="A86" s="452" t="s">
        <v>27</v>
      </c>
      <c r="B86" s="444" t="s">
        <v>137</v>
      </c>
      <c r="C86" s="449">
        <v>1</v>
      </c>
      <c r="D86" s="446"/>
      <c r="E86" s="446">
        <v>1</v>
      </c>
      <c r="F86" s="446"/>
      <c r="G86" s="456">
        <v>3</v>
      </c>
    </row>
    <row r="87" spans="1:7" ht="15.75">
      <c r="A87" s="452" t="s">
        <v>28</v>
      </c>
      <c r="B87" s="444" t="s">
        <v>139</v>
      </c>
      <c r="C87" s="445">
        <v>2</v>
      </c>
      <c r="D87" s="446"/>
      <c r="E87" s="446"/>
      <c r="F87" s="446">
        <v>1</v>
      </c>
      <c r="G87" s="442">
        <v>4</v>
      </c>
    </row>
    <row r="88" spans="1:7" ht="15.75">
      <c r="A88" s="452" t="s">
        <v>48</v>
      </c>
      <c r="B88" s="444" t="s">
        <v>141</v>
      </c>
      <c r="C88" s="457">
        <v>2</v>
      </c>
      <c r="D88" s="446">
        <v>1</v>
      </c>
      <c r="E88" s="446"/>
      <c r="F88" s="446">
        <v>1</v>
      </c>
      <c r="G88" s="456">
        <v>5</v>
      </c>
    </row>
    <row r="89" spans="1:7" ht="15.75">
      <c r="A89" s="452" t="s">
        <v>551</v>
      </c>
      <c r="B89" s="444" t="s">
        <v>142</v>
      </c>
      <c r="C89" s="446">
        <v>1</v>
      </c>
      <c r="D89" s="446">
        <v>1</v>
      </c>
      <c r="E89" s="446"/>
      <c r="F89" s="446"/>
      <c r="G89" s="456">
        <v>2</v>
      </c>
    </row>
    <row r="90" spans="1:7" ht="15.75">
      <c r="A90" s="452" t="s">
        <v>49</v>
      </c>
      <c r="B90" s="444" t="s">
        <v>88</v>
      </c>
      <c r="C90" s="446"/>
      <c r="D90" s="446"/>
      <c r="E90" s="446"/>
      <c r="F90" s="446">
        <v>2</v>
      </c>
      <c r="G90" s="456">
        <v>5</v>
      </c>
    </row>
    <row r="91" spans="1:7" ht="15.75">
      <c r="A91" s="443" t="s">
        <v>50</v>
      </c>
      <c r="B91" s="444" t="s">
        <v>154</v>
      </c>
      <c r="C91" s="449"/>
      <c r="D91" s="446">
        <v>1.3</v>
      </c>
      <c r="E91" s="447"/>
      <c r="F91" s="447"/>
      <c r="G91" s="448">
        <v>1</v>
      </c>
    </row>
    <row r="92" spans="1:7" ht="15.75">
      <c r="A92" s="441"/>
      <c r="B92" s="450" t="s">
        <v>553</v>
      </c>
      <c r="C92" s="442">
        <f>SUM(C83:C91)</f>
        <v>10</v>
      </c>
      <c r="D92" s="442">
        <f>SUM(D83:D91)</f>
        <v>5.3</v>
      </c>
      <c r="E92" s="442">
        <f>SUM(E83:E91)</f>
        <v>1</v>
      </c>
      <c r="F92" s="442">
        <f>SUM(F83:F91)</f>
        <v>6</v>
      </c>
      <c r="G92" s="442">
        <f>SUM(G83:G91)</f>
        <v>30</v>
      </c>
    </row>
    <row r="93" spans="1:7" ht="15.75">
      <c r="A93" s="441"/>
      <c r="B93" s="441"/>
      <c r="C93" s="723">
        <f>SUM(C92:F92)</f>
        <v>22.3</v>
      </c>
      <c r="D93" s="723"/>
      <c r="E93" s="723"/>
      <c r="F93" s="723"/>
      <c r="G93" s="442"/>
    </row>
    <row r="94" spans="1:7" ht="15.75">
      <c r="A94" s="441" t="s">
        <v>543</v>
      </c>
      <c r="B94" s="441" t="s">
        <v>559</v>
      </c>
      <c r="C94" s="442" t="s">
        <v>545</v>
      </c>
      <c r="D94" s="442" t="s">
        <v>546</v>
      </c>
      <c r="E94" s="442" t="s">
        <v>547</v>
      </c>
      <c r="F94" s="442" t="s">
        <v>548</v>
      </c>
      <c r="G94" s="442" t="s">
        <v>549</v>
      </c>
    </row>
    <row r="95" spans="1:7" ht="15.75">
      <c r="A95" s="443" t="s">
        <v>24</v>
      </c>
      <c r="B95" s="444" t="s">
        <v>84</v>
      </c>
      <c r="C95" s="446">
        <v>0.6</v>
      </c>
      <c r="D95" s="446"/>
      <c r="E95" s="447"/>
      <c r="F95" s="446"/>
      <c r="G95" s="448">
        <v>1</v>
      </c>
    </row>
    <row r="96" spans="1:7" ht="15.75">
      <c r="A96" s="443" t="s">
        <v>25</v>
      </c>
      <c r="B96" s="444" t="s">
        <v>106</v>
      </c>
      <c r="C96" s="445">
        <v>1</v>
      </c>
      <c r="D96" s="446"/>
      <c r="E96" s="446"/>
      <c r="F96" s="446">
        <v>1</v>
      </c>
      <c r="G96" s="448">
        <v>1</v>
      </c>
    </row>
    <row r="97" spans="1:7" ht="15.75">
      <c r="A97" s="443" t="s">
        <v>26</v>
      </c>
      <c r="B97" s="444" t="s">
        <v>98</v>
      </c>
      <c r="C97" s="445">
        <v>1</v>
      </c>
      <c r="D97" s="446"/>
      <c r="E97" s="446">
        <v>1</v>
      </c>
      <c r="F97" s="446"/>
      <c r="G97" s="448">
        <v>1</v>
      </c>
    </row>
    <row r="98" spans="1:7" ht="15.75">
      <c r="A98" s="443" t="s">
        <v>27</v>
      </c>
      <c r="B98" s="444" t="s">
        <v>133</v>
      </c>
      <c r="C98" s="449">
        <v>1</v>
      </c>
      <c r="D98" s="446"/>
      <c r="E98" s="446"/>
      <c r="F98" s="446"/>
      <c r="G98" s="448">
        <v>1</v>
      </c>
    </row>
    <row r="99" spans="1:7" ht="15.75">
      <c r="A99" s="443" t="s">
        <v>28</v>
      </c>
      <c r="B99" s="444" t="s">
        <v>134</v>
      </c>
      <c r="C99" s="449">
        <v>1</v>
      </c>
      <c r="D99" s="446"/>
      <c r="E99" s="446"/>
      <c r="F99" s="446">
        <v>1</v>
      </c>
      <c r="G99" s="448">
        <v>1</v>
      </c>
    </row>
    <row r="100" spans="1:7" ht="15.75">
      <c r="A100" s="443" t="s">
        <v>48</v>
      </c>
      <c r="B100" s="444" t="s">
        <v>135</v>
      </c>
      <c r="C100" s="445">
        <v>2</v>
      </c>
      <c r="D100" s="446"/>
      <c r="E100" s="446"/>
      <c r="F100" s="446">
        <v>2</v>
      </c>
      <c r="G100" s="448">
        <v>1</v>
      </c>
    </row>
    <row r="101" spans="1:7" ht="15.75">
      <c r="A101" s="443" t="s">
        <v>551</v>
      </c>
      <c r="B101" s="444" t="s">
        <v>138</v>
      </c>
      <c r="C101" s="446">
        <v>1</v>
      </c>
      <c r="D101" s="446"/>
      <c r="E101" s="446"/>
      <c r="F101" s="446">
        <v>1</v>
      </c>
      <c r="G101" s="442">
        <v>1</v>
      </c>
    </row>
    <row r="102" spans="1:7" ht="15.75">
      <c r="A102" s="443" t="s">
        <v>49</v>
      </c>
      <c r="B102" s="444" t="s">
        <v>140</v>
      </c>
      <c r="C102" s="446">
        <v>1</v>
      </c>
      <c r="D102" s="446">
        <v>1</v>
      </c>
      <c r="E102" s="446"/>
      <c r="F102" s="446">
        <v>1</v>
      </c>
      <c r="G102" s="442">
        <v>1</v>
      </c>
    </row>
    <row r="103" spans="1:7" ht="15.75">
      <c r="A103" s="443" t="s">
        <v>50</v>
      </c>
      <c r="B103" s="444" t="s">
        <v>72</v>
      </c>
      <c r="C103" s="446"/>
      <c r="D103" s="446"/>
      <c r="E103" s="446"/>
      <c r="F103" s="446">
        <v>2</v>
      </c>
      <c r="G103" s="448">
        <v>2</v>
      </c>
    </row>
    <row r="104" spans="1:7" ht="15.75">
      <c r="A104" s="443" t="s">
        <v>51</v>
      </c>
      <c r="B104" s="458" t="s">
        <v>131</v>
      </c>
      <c r="C104" s="447"/>
      <c r="D104" s="447"/>
      <c r="E104" s="446"/>
      <c r="F104" s="447"/>
      <c r="G104" s="448">
        <v>20</v>
      </c>
    </row>
    <row r="105" spans="1:7" ht="15.75">
      <c r="A105" s="441"/>
      <c r="B105" s="450" t="s">
        <v>553</v>
      </c>
      <c r="C105" s="442">
        <f>SUM(C95:C103)</f>
        <v>8.6</v>
      </c>
      <c r="D105" s="442">
        <f>SUM(D95:D103)</f>
        <v>1</v>
      </c>
      <c r="E105" s="442">
        <f>SUM(E95:E103)</f>
        <v>1</v>
      </c>
      <c r="F105" s="442">
        <f>SUM(F95:F103)</f>
        <v>8</v>
      </c>
      <c r="G105" s="442">
        <f>SUM(G95:G104)</f>
        <v>30</v>
      </c>
    </row>
    <row r="106" spans="1:7" ht="15.75">
      <c r="A106" s="441"/>
      <c r="B106" s="441"/>
      <c r="C106" s="723">
        <f>SUM(C105:F105)</f>
        <v>18.6</v>
      </c>
      <c r="D106" s="723"/>
      <c r="E106" s="723"/>
      <c r="F106" s="723"/>
      <c r="G106" s="442"/>
    </row>
    <row r="107" spans="1:7" ht="15.75">
      <c r="A107" s="441" t="s">
        <v>543</v>
      </c>
      <c r="B107" s="451" t="s">
        <v>560</v>
      </c>
      <c r="C107" s="442" t="s">
        <v>545</v>
      </c>
      <c r="D107" s="442" t="s">
        <v>546</v>
      </c>
      <c r="E107" s="442" t="s">
        <v>547</v>
      </c>
      <c r="F107" s="442" t="s">
        <v>548</v>
      </c>
      <c r="G107" s="442" t="s">
        <v>549</v>
      </c>
    </row>
    <row r="108" spans="1:7" ht="15.75">
      <c r="A108" s="452" t="s">
        <v>24</v>
      </c>
      <c r="B108" s="444" t="s">
        <v>97</v>
      </c>
      <c r="C108" s="445">
        <v>1</v>
      </c>
      <c r="D108" s="446"/>
      <c r="E108" s="447"/>
      <c r="F108" s="446">
        <v>1</v>
      </c>
      <c r="G108" s="448">
        <v>2</v>
      </c>
    </row>
    <row r="109" spans="1:7" ht="15.75">
      <c r="A109" s="452" t="s">
        <v>25</v>
      </c>
      <c r="B109" s="444" t="s">
        <v>82</v>
      </c>
      <c r="C109" s="445">
        <v>1</v>
      </c>
      <c r="D109" s="446">
        <v>1</v>
      </c>
      <c r="E109" s="446"/>
      <c r="F109" s="446"/>
      <c r="G109" s="448">
        <v>3</v>
      </c>
    </row>
    <row r="110" spans="1:7" ht="15.75">
      <c r="A110" s="452" t="s">
        <v>26</v>
      </c>
      <c r="B110" s="444" t="s">
        <v>176</v>
      </c>
      <c r="C110" s="454">
        <v>2</v>
      </c>
      <c r="D110" s="446"/>
      <c r="E110" s="446"/>
      <c r="F110" s="446">
        <v>2</v>
      </c>
      <c r="G110" s="448">
        <v>5</v>
      </c>
    </row>
    <row r="111" spans="1:7" ht="15.75">
      <c r="A111" s="452" t="s">
        <v>27</v>
      </c>
      <c r="B111" s="459" t="s">
        <v>193</v>
      </c>
      <c r="C111" s="449">
        <v>1</v>
      </c>
      <c r="D111" s="446"/>
      <c r="E111" s="446"/>
      <c r="F111" s="446">
        <v>2</v>
      </c>
      <c r="G111" s="448">
        <v>3</v>
      </c>
    </row>
    <row r="112" spans="1:7" ht="15.75">
      <c r="A112" s="452" t="s">
        <v>28</v>
      </c>
      <c r="B112" s="444" t="s">
        <v>175</v>
      </c>
      <c r="C112" s="454">
        <v>2</v>
      </c>
      <c r="D112" s="446"/>
      <c r="E112" s="446"/>
      <c r="F112" s="446">
        <v>1</v>
      </c>
      <c r="G112" s="456">
        <v>4</v>
      </c>
    </row>
    <row r="113" spans="1:7" ht="15.75">
      <c r="A113" s="452" t="s">
        <v>48</v>
      </c>
      <c r="B113" s="444" t="s">
        <v>179</v>
      </c>
      <c r="C113" s="460">
        <v>1</v>
      </c>
      <c r="D113" s="446"/>
      <c r="E113" s="446"/>
      <c r="F113" s="446">
        <v>2</v>
      </c>
      <c r="G113" s="456">
        <v>5</v>
      </c>
    </row>
    <row r="114" spans="1:7" ht="15.75">
      <c r="A114" s="452" t="s">
        <v>551</v>
      </c>
      <c r="B114" s="444" t="s">
        <v>180</v>
      </c>
      <c r="C114" s="446">
        <v>1</v>
      </c>
      <c r="D114" s="446"/>
      <c r="E114" s="446">
        <v>1</v>
      </c>
      <c r="F114" s="446"/>
      <c r="G114" s="442">
        <v>2</v>
      </c>
    </row>
    <row r="115" spans="1:7" ht="15.75">
      <c r="A115" s="452" t="s">
        <v>49</v>
      </c>
      <c r="B115" s="444" t="s">
        <v>88</v>
      </c>
      <c r="C115" s="446"/>
      <c r="D115" s="446"/>
      <c r="E115" s="446"/>
      <c r="F115" s="446">
        <v>2</v>
      </c>
      <c r="G115" s="456">
        <v>5</v>
      </c>
    </row>
    <row r="116" spans="1:7" ht="15.75">
      <c r="A116" s="443" t="s">
        <v>50</v>
      </c>
      <c r="B116" s="444" t="s">
        <v>154</v>
      </c>
      <c r="C116" s="449"/>
      <c r="D116" s="446">
        <v>1.3</v>
      </c>
      <c r="E116" s="447"/>
      <c r="F116" s="447"/>
      <c r="G116" s="448">
        <v>1</v>
      </c>
    </row>
    <row r="117" spans="1:7" ht="15.75">
      <c r="A117" s="441"/>
      <c r="B117" s="450" t="s">
        <v>553</v>
      </c>
      <c r="C117" s="442">
        <f>SUM(C108:C116)</f>
        <v>9</v>
      </c>
      <c r="D117" s="442">
        <f>SUM(D108:D116)</f>
        <v>2.3</v>
      </c>
      <c r="E117" s="442">
        <f>SUM(E108:E116)</f>
        <v>1</v>
      </c>
      <c r="F117" s="442">
        <f>SUM(F108:F116)</f>
        <v>10</v>
      </c>
      <c r="G117" s="442">
        <f>SUM(G108:G116)</f>
        <v>30</v>
      </c>
    </row>
    <row r="118" spans="1:7" ht="15.75">
      <c r="A118" s="441"/>
      <c r="B118" s="441"/>
      <c r="C118" s="723">
        <f>SUM(C117:F117)</f>
        <v>22.3</v>
      </c>
      <c r="D118" s="723"/>
      <c r="E118" s="723"/>
      <c r="F118" s="723"/>
      <c r="G118" s="442"/>
    </row>
    <row r="119" spans="1:7" ht="15.75">
      <c r="A119" s="441" t="s">
        <v>543</v>
      </c>
      <c r="B119" s="461" t="s">
        <v>561</v>
      </c>
      <c r="C119" s="462" t="s">
        <v>545</v>
      </c>
      <c r="D119" s="462" t="s">
        <v>546</v>
      </c>
      <c r="E119" s="462" t="s">
        <v>547</v>
      </c>
      <c r="F119" s="462" t="s">
        <v>548</v>
      </c>
      <c r="G119" s="462" t="s">
        <v>549</v>
      </c>
    </row>
    <row r="120" spans="1:7" ht="15.75">
      <c r="A120" s="443" t="s">
        <v>24</v>
      </c>
      <c r="B120" s="444" t="s">
        <v>84</v>
      </c>
      <c r="C120" s="446">
        <v>0.6</v>
      </c>
      <c r="D120" s="446"/>
      <c r="E120" s="447"/>
      <c r="F120" s="446"/>
      <c r="G120" s="448">
        <v>1</v>
      </c>
    </row>
    <row r="121" spans="1:7" ht="15.75">
      <c r="A121" s="443" t="s">
        <v>25</v>
      </c>
      <c r="B121" s="444" t="s">
        <v>106</v>
      </c>
      <c r="C121" s="445">
        <v>1</v>
      </c>
      <c r="D121" s="446"/>
      <c r="E121" s="446"/>
      <c r="F121" s="446">
        <v>1</v>
      </c>
      <c r="G121" s="448">
        <v>1</v>
      </c>
    </row>
    <row r="122" spans="1:7" ht="15.75">
      <c r="A122" s="443" t="s">
        <v>26</v>
      </c>
      <c r="B122" s="444" t="s">
        <v>98</v>
      </c>
      <c r="C122" s="445">
        <v>1</v>
      </c>
      <c r="D122" s="446"/>
      <c r="E122" s="446">
        <v>1</v>
      </c>
      <c r="F122" s="446"/>
      <c r="G122" s="448">
        <v>1</v>
      </c>
    </row>
    <row r="123" spans="1:7" ht="15.75">
      <c r="A123" s="443" t="s">
        <v>27</v>
      </c>
      <c r="B123" s="444" t="s">
        <v>174</v>
      </c>
      <c r="C123" s="449">
        <v>2</v>
      </c>
      <c r="D123" s="446"/>
      <c r="E123" s="446"/>
      <c r="F123" s="446"/>
      <c r="G123" s="448">
        <v>1</v>
      </c>
    </row>
    <row r="124" spans="1:7" ht="15.75">
      <c r="A124" s="443" t="s">
        <v>28</v>
      </c>
      <c r="B124" s="459" t="s">
        <v>191</v>
      </c>
      <c r="C124" s="446">
        <v>1</v>
      </c>
      <c r="D124" s="446"/>
      <c r="E124" s="446">
        <v>1</v>
      </c>
      <c r="F124" s="446"/>
      <c r="G124" s="448">
        <v>1</v>
      </c>
    </row>
    <row r="125" spans="1:7" ht="15.75">
      <c r="A125" s="443" t="s">
        <v>48</v>
      </c>
      <c r="B125" s="459" t="s">
        <v>192</v>
      </c>
      <c r="C125" s="445">
        <v>2</v>
      </c>
      <c r="D125" s="446"/>
      <c r="E125" s="446"/>
      <c r="F125" s="446">
        <v>1</v>
      </c>
      <c r="G125" s="448">
        <v>1</v>
      </c>
    </row>
    <row r="126" spans="1:7" ht="15.75">
      <c r="A126" s="443" t="s">
        <v>551</v>
      </c>
      <c r="B126" s="444" t="s">
        <v>177</v>
      </c>
      <c r="C126" s="446">
        <v>1</v>
      </c>
      <c r="D126" s="446"/>
      <c r="E126" s="446"/>
      <c r="F126" s="446">
        <v>1</v>
      </c>
      <c r="G126" s="456">
        <v>1</v>
      </c>
    </row>
    <row r="127" spans="1:7" ht="15.75">
      <c r="A127" s="443" t="s">
        <v>49</v>
      </c>
      <c r="B127" s="444" t="s">
        <v>178</v>
      </c>
      <c r="C127" s="446">
        <v>1</v>
      </c>
      <c r="D127" s="446"/>
      <c r="E127" s="446">
        <v>2</v>
      </c>
      <c r="F127" s="446"/>
      <c r="G127" s="456">
        <v>1</v>
      </c>
    </row>
    <row r="128" spans="1:7" ht="15.75">
      <c r="A128" s="443" t="s">
        <v>50</v>
      </c>
      <c r="B128" s="444" t="s">
        <v>72</v>
      </c>
      <c r="C128" s="446"/>
      <c r="D128" s="446"/>
      <c r="E128" s="446"/>
      <c r="F128" s="446">
        <v>2</v>
      </c>
      <c r="G128" s="448">
        <v>2</v>
      </c>
    </row>
    <row r="129" spans="1:7" ht="15.75">
      <c r="A129" s="443" t="s">
        <v>51</v>
      </c>
      <c r="B129" s="458" t="s">
        <v>131</v>
      </c>
      <c r="C129" s="447"/>
      <c r="D129" s="447"/>
      <c r="E129" s="446"/>
      <c r="F129" s="447"/>
      <c r="G129" s="448">
        <v>20</v>
      </c>
    </row>
    <row r="130" spans="1:7" ht="15.75">
      <c r="A130" s="441"/>
      <c r="B130" s="450" t="s">
        <v>553</v>
      </c>
      <c r="C130" s="442">
        <f>SUM(C120:C129)</f>
        <v>9.6</v>
      </c>
      <c r="D130" s="442">
        <f>SUM(D120:D129)</f>
        <v>0</v>
      </c>
      <c r="E130" s="442">
        <f>SUM(E120:E129)</f>
        <v>4</v>
      </c>
      <c r="F130" s="442">
        <f>SUM(F120:F129)</f>
        <v>5</v>
      </c>
      <c r="G130" s="442">
        <f>SUM(G120:G129)</f>
        <v>30</v>
      </c>
    </row>
    <row r="131" spans="1:7" ht="15.75">
      <c r="A131" s="441"/>
      <c r="B131" s="441"/>
      <c r="C131" s="723">
        <f>SUM(C130:F130)</f>
        <v>18.6</v>
      </c>
      <c r="D131" s="723"/>
      <c r="E131" s="723"/>
      <c r="F131" s="723"/>
      <c r="G131" s="442"/>
    </row>
    <row r="132" spans="1:7" ht="15.75">
      <c r="A132" s="441" t="s">
        <v>543</v>
      </c>
      <c r="B132" s="451" t="s">
        <v>562</v>
      </c>
      <c r="C132" s="442" t="s">
        <v>545</v>
      </c>
      <c r="D132" s="442" t="s">
        <v>546</v>
      </c>
      <c r="E132" s="442" t="s">
        <v>547</v>
      </c>
      <c r="F132" s="442" t="s">
        <v>548</v>
      </c>
      <c r="G132" s="442" t="s">
        <v>549</v>
      </c>
    </row>
    <row r="133" spans="1:7" ht="15.75">
      <c r="A133" s="452" t="s">
        <v>24</v>
      </c>
      <c r="B133" s="444" t="s">
        <v>97</v>
      </c>
      <c r="C133" s="445">
        <v>1</v>
      </c>
      <c r="D133" s="446"/>
      <c r="E133" s="447"/>
      <c r="F133" s="446">
        <v>1</v>
      </c>
      <c r="G133" s="448">
        <v>2</v>
      </c>
    </row>
    <row r="134" spans="1:7" ht="15.75">
      <c r="A134" s="452" t="s">
        <v>25</v>
      </c>
      <c r="B134" s="444" t="s">
        <v>82</v>
      </c>
      <c r="C134" s="445">
        <v>1</v>
      </c>
      <c r="D134" s="446">
        <v>1</v>
      </c>
      <c r="E134" s="446"/>
      <c r="F134" s="446"/>
      <c r="G134" s="448">
        <v>3</v>
      </c>
    </row>
    <row r="135" spans="1:7" ht="15.75">
      <c r="A135" s="452" t="s">
        <v>26</v>
      </c>
      <c r="B135" s="444" t="s">
        <v>423</v>
      </c>
      <c r="C135" s="454">
        <v>2</v>
      </c>
      <c r="D135" s="446"/>
      <c r="E135" s="446"/>
      <c r="F135" s="446">
        <v>2</v>
      </c>
      <c r="G135" s="448">
        <v>5</v>
      </c>
    </row>
    <row r="136" spans="1:7" ht="15.75">
      <c r="A136" s="452" t="s">
        <v>27</v>
      </c>
      <c r="B136" s="459" t="s">
        <v>424</v>
      </c>
      <c r="C136" s="449">
        <v>1</v>
      </c>
      <c r="D136" s="446"/>
      <c r="E136" s="446"/>
      <c r="F136" s="446">
        <v>2</v>
      </c>
      <c r="G136" s="448">
        <v>3</v>
      </c>
    </row>
    <row r="137" spans="1:7" ht="15.75">
      <c r="A137" s="452" t="s">
        <v>28</v>
      </c>
      <c r="B137" s="444" t="s">
        <v>426</v>
      </c>
      <c r="C137" s="454">
        <v>2</v>
      </c>
      <c r="D137" s="446"/>
      <c r="E137" s="446"/>
      <c r="F137" s="446">
        <v>1</v>
      </c>
      <c r="G137" s="456">
        <v>4</v>
      </c>
    </row>
    <row r="138" spans="1:7" ht="15.75">
      <c r="A138" s="452" t="s">
        <v>48</v>
      </c>
      <c r="B138" s="444" t="s">
        <v>428</v>
      </c>
      <c r="C138" s="460">
        <v>1</v>
      </c>
      <c r="D138" s="446"/>
      <c r="E138" s="446"/>
      <c r="F138" s="446">
        <v>2</v>
      </c>
      <c r="G138" s="456">
        <v>5</v>
      </c>
    </row>
    <row r="139" spans="1:7" ht="15.75">
      <c r="A139" s="452" t="s">
        <v>551</v>
      </c>
      <c r="B139" s="444" t="s">
        <v>429</v>
      </c>
      <c r="C139" s="446">
        <v>1</v>
      </c>
      <c r="D139" s="446">
        <v>1</v>
      </c>
      <c r="E139" s="446"/>
      <c r="F139" s="446"/>
      <c r="G139" s="442">
        <v>2</v>
      </c>
    </row>
    <row r="140" spans="1:7" ht="15.75">
      <c r="A140" s="452" t="s">
        <v>49</v>
      </c>
      <c r="B140" s="444" t="s">
        <v>88</v>
      </c>
      <c r="C140" s="446"/>
      <c r="D140" s="446"/>
      <c r="E140" s="446"/>
      <c r="F140" s="446">
        <v>2</v>
      </c>
      <c r="G140" s="456">
        <v>5</v>
      </c>
    </row>
    <row r="141" spans="1:7" ht="15.75">
      <c r="A141" s="443" t="s">
        <v>50</v>
      </c>
      <c r="B141" s="444" t="s">
        <v>154</v>
      </c>
      <c r="C141" s="449"/>
      <c r="D141" s="446">
        <v>1.3</v>
      </c>
      <c r="E141" s="447"/>
      <c r="F141" s="447"/>
      <c r="G141" s="448">
        <v>1</v>
      </c>
    </row>
    <row r="142" spans="1:7" ht="15.75">
      <c r="A142" s="441"/>
      <c r="B142" s="450" t="s">
        <v>553</v>
      </c>
      <c r="C142" s="442">
        <f>SUM(C133:C141)</f>
        <v>9</v>
      </c>
      <c r="D142" s="442">
        <f>SUM(D133:D141)</f>
        <v>3.3</v>
      </c>
      <c r="E142" s="442">
        <f>SUM(E133:E141)</f>
        <v>0</v>
      </c>
      <c r="F142" s="442">
        <f>SUM(F133:F141)</f>
        <v>10</v>
      </c>
      <c r="G142" s="442">
        <f>SUM(G133:G141)</f>
        <v>30</v>
      </c>
    </row>
    <row r="143" spans="1:7" ht="15.75">
      <c r="A143" s="441"/>
      <c r="B143" s="441"/>
      <c r="C143" s="723">
        <f>SUM(C142:F142)</f>
        <v>22.3</v>
      </c>
      <c r="D143" s="723"/>
      <c r="E143" s="723"/>
      <c r="F143" s="723"/>
      <c r="G143" s="442"/>
    </row>
    <row r="144" spans="1:7" ht="15.75">
      <c r="A144" s="441" t="s">
        <v>543</v>
      </c>
      <c r="B144" s="461" t="s">
        <v>563</v>
      </c>
      <c r="C144" s="462" t="s">
        <v>545</v>
      </c>
      <c r="D144" s="462" t="s">
        <v>546</v>
      </c>
      <c r="E144" s="462" t="s">
        <v>547</v>
      </c>
      <c r="F144" s="462" t="s">
        <v>548</v>
      </c>
      <c r="G144" s="462" t="s">
        <v>549</v>
      </c>
    </row>
    <row r="145" spans="1:7" ht="15.75">
      <c r="A145" s="443" t="s">
        <v>24</v>
      </c>
      <c r="B145" s="444" t="s">
        <v>84</v>
      </c>
      <c r="C145" s="446">
        <v>0.6</v>
      </c>
      <c r="D145" s="446"/>
      <c r="E145" s="447"/>
      <c r="F145" s="446"/>
      <c r="G145" s="448">
        <v>1</v>
      </c>
    </row>
    <row r="146" spans="1:7" ht="15.75">
      <c r="A146" s="443" t="s">
        <v>25</v>
      </c>
      <c r="B146" s="444" t="s">
        <v>106</v>
      </c>
      <c r="C146" s="445">
        <v>1</v>
      </c>
      <c r="D146" s="446"/>
      <c r="E146" s="446"/>
      <c r="F146" s="446">
        <v>1</v>
      </c>
      <c r="G146" s="448">
        <v>1</v>
      </c>
    </row>
    <row r="147" spans="1:7" ht="15.75">
      <c r="A147" s="443" t="s">
        <v>26</v>
      </c>
      <c r="B147" s="444" t="s">
        <v>98</v>
      </c>
      <c r="C147" s="445">
        <v>1</v>
      </c>
      <c r="D147" s="446"/>
      <c r="E147" s="446">
        <v>1</v>
      </c>
      <c r="F147" s="446"/>
      <c r="G147" s="448">
        <v>1</v>
      </c>
    </row>
    <row r="148" spans="1:7" ht="15.75">
      <c r="A148" s="443" t="s">
        <v>27</v>
      </c>
      <c r="B148" s="444" t="s">
        <v>437</v>
      </c>
      <c r="C148" s="449">
        <v>2</v>
      </c>
      <c r="D148" s="446"/>
      <c r="E148" s="446"/>
      <c r="F148" s="446"/>
      <c r="G148" s="448">
        <v>1</v>
      </c>
    </row>
    <row r="149" spans="1:7" ht="15.75">
      <c r="A149" s="443" t="s">
        <v>28</v>
      </c>
      <c r="B149" s="459" t="s">
        <v>421</v>
      </c>
      <c r="C149" s="446">
        <v>1</v>
      </c>
      <c r="D149" s="446"/>
      <c r="E149" s="446">
        <v>1</v>
      </c>
      <c r="F149" s="446"/>
      <c r="G149" s="448">
        <v>1</v>
      </c>
    </row>
    <row r="150" spans="1:7" ht="15.75">
      <c r="A150" s="443" t="s">
        <v>48</v>
      </c>
      <c r="B150" s="459" t="s">
        <v>422</v>
      </c>
      <c r="C150" s="445">
        <v>2</v>
      </c>
      <c r="D150" s="446"/>
      <c r="E150" s="446"/>
      <c r="F150" s="446">
        <v>1</v>
      </c>
      <c r="G150" s="448">
        <v>1</v>
      </c>
    </row>
    <row r="151" spans="1:7" ht="15.75">
      <c r="A151" s="443" t="s">
        <v>551</v>
      </c>
      <c r="B151" s="444" t="s">
        <v>425</v>
      </c>
      <c r="C151" s="446">
        <v>1</v>
      </c>
      <c r="D151" s="446">
        <v>1</v>
      </c>
      <c r="E151" s="446"/>
      <c r="F151" s="446"/>
      <c r="G151" s="456">
        <v>1</v>
      </c>
    </row>
    <row r="152" spans="1:7" ht="15.75">
      <c r="A152" s="443" t="s">
        <v>49</v>
      </c>
      <c r="B152" s="444" t="s">
        <v>427</v>
      </c>
      <c r="C152" s="446">
        <v>1</v>
      </c>
      <c r="D152" s="446"/>
      <c r="E152" s="446">
        <v>2</v>
      </c>
      <c r="F152" s="446"/>
      <c r="G152" s="456">
        <v>1</v>
      </c>
    </row>
    <row r="153" spans="1:7" ht="15.75">
      <c r="A153" s="443" t="s">
        <v>50</v>
      </c>
      <c r="B153" s="444" t="s">
        <v>72</v>
      </c>
      <c r="C153" s="446"/>
      <c r="D153" s="446"/>
      <c r="E153" s="446"/>
      <c r="F153" s="446">
        <v>2</v>
      </c>
      <c r="G153" s="448">
        <v>2</v>
      </c>
    </row>
    <row r="154" spans="1:7" ht="15.75">
      <c r="A154" s="443" t="s">
        <v>51</v>
      </c>
      <c r="B154" s="458" t="s">
        <v>131</v>
      </c>
      <c r="C154" s="447"/>
      <c r="D154" s="447"/>
      <c r="E154" s="446"/>
      <c r="F154" s="447"/>
      <c r="G154" s="448">
        <v>20</v>
      </c>
    </row>
    <row r="155" spans="1:7" ht="15.75">
      <c r="A155" s="441"/>
      <c r="B155" s="450" t="s">
        <v>553</v>
      </c>
      <c r="C155" s="442">
        <f>SUM(C145:C154)</f>
        <v>9.6</v>
      </c>
      <c r="D155" s="442">
        <f>SUM(D145:D154)</f>
        <v>1</v>
      </c>
      <c r="E155" s="442">
        <f>SUM(E145:E154)</f>
        <v>4</v>
      </c>
      <c r="F155" s="442">
        <f>SUM(F145:F154)</f>
        <v>4</v>
      </c>
      <c r="G155" s="442">
        <f>SUM(G145:G154)</f>
        <v>30</v>
      </c>
    </row>
    <row r="156" spans="1:7" ht="15.75">
      <c r="A156" s="441"/>
      <c r="B156" s="441"/>
      <c r="C156" s="723">
        <f>SUM(C155:F155)</f>
        <v>18.6</v>
      </c>
      <c r="D156" s="723"/>
      <c r="E156" s="723"/>
      <c r="F156" s="723"/>
      <c r="G156" s="442"/>
    </row>
  </sheetData>
  <sheetProtection/>
  <mergeCells count="11">
    <mergeCell ref="C29:F29"/>
    <mergeCell ref="C43:F43"/>
    <mergeCell ref="C56:F56"/>
    <mergeCell ref="C69:F69"/>
    <mergeCell ref="C81:F81"/>
    <mergeCell ref="C93:F93"/>
    <mergeCell ref="C106:F106"/>
    <mergeCell ref="C118:F118"/>
    <mergeCell ref="C131:F131"/>
    <mergeCell ref="C143:F143"/>
    <mergeCell ref="C156:F15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110" workbookViewId="0" topLeftCell="A1">
      <selection activeCell="J39" sqref="J39"/>
    </sheetView>
  </sheetViews>
  <sheetFormatPr defaultColWidth="10.25390625" defaultRowHeight="12.75"/>
  <cols>
    <col min="1" max="1" width="1.75390625" style="336" customWidth="1"/>
    <col min="2" max="2" width="2.75390625" style="336" customWidth="1"/>
    <col min="3" max="3" width="10.375" style="336" customWidth="1"/>
    <col min="4" max="4" width="31.375" style="336" customWidth="1"/>
    <col min="5" max="5" width="28.75390625" style="336" customWidth="1"/>
    <col min="6" max="6" width="8.125" style="336" customWidth="1"/>
    <col min="7" max="7" width="9.00390625" style="336" customWidth="1"/>
    <col min="8" max="8" width="8.00390625" style="336" customWidth="1"/>
    <col min="9" max="9" width="6.375" style="336" customWidth="1"/>
    <col min="10" max="10" width="7.00390625" style="336" customWidth="1"/>
    <col min="11" max="11" width="0.37109375" style="126" customWidth="1"/>
    <col min="12" max="16384" width="10.25390625" style="126" customWidth="1"/>
  </cols>
  <sheetData>
    <row r="1" spans="1:10" ht="16.5">
      <c r="A1" s="797" t="s">
        <v>196</v>
      </c>
      <c r="B1" s="797"/>
      <c r="C1" s="797"/>
      <c r="D1" s="797"/>
      <c r="E1" s="797"/>
      <c r="F1" s="797"/>
      <c r="G1" s="797"/>
      <c r="H1" s="797"/>
      <c r="I1" s="797"/>
      <c r="J1" s="797"/>
    </row>
    <row r="2" spans="1:10" ht="15" customHeight="1">
      <c r="A2" s="797" t="s">
        <v>197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1:10" s="127" customFormat="1" ht="13.5" thickBot="1">
      <c r="A3" s="285"/>
      <c r="B3" s="804"/>
      <c r="C3" s="804"/>
      <c r="D3" s="804"/>
      <c r="E3" s="804"/>
      <c r="F3" s="804"/>
      <c r="G3" s="804"/>
      <c r="H3" s="804"/>
      <c r="I3" s="804"/>
      <c r="J3" s="804"/>
    </row>
    <row r="4" spans="1:11" s="127" customFormat="1" ht="14.25" customHeight="1">
      <c r="A4" s="805" t="s">
        <v>146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</row>
    <row r="5" spans="1:11" s="127" customFormat="1" ht="15">
      <c r="A5" s="286"/>
      <c r="B5" s="798" t="s">
        <v>147</v>
      </c>
      <c r="C5" s="799"/>
      <c r="D5" s="800"/>
      <c r="E5" s="801" t="s">
        <v>73</v>
      </c>
      <c r="F5" s="802"/>
      <c r="G5" s="802"/>
      <c r="H5" s="802"/>
      <c r="I5" s="802"/>
      <c r="J5" s="803"/>
      <c r="K5" s="128"/>
    </row>
    <row r="6" spans="1:11" s="127" customFormat="1" ht="15" customHeight="1">
      <c r="A6" s="286"/>
      <c r="B6" s="769" t="s">
        <v>181</v>
      </c>
      <c r="C6" s="770"/>
      <c r="D6" s="771"/>
      <c r="E6" s="287" t="s">
        <v>524</v>
      </c>
      <c r="F6" s="288"/>
      <c r="G6" s="288"/>
      <c r="H6" s="288"/>
      <c r="I6" s="288"/>
      <c r="J6" s="289"/>
      <c r="K6" s="128"/>
    </row>
    <row r="7" spans="1:10" s="127" customFormat="1" ht="12.75" customHeight="1">
      <c r="A7" s="286"/>
      <c r="B7" s="769" t="s">
        <v>182</v>
      </c>
      <c r="C7" s="770"/>
      <c r="D7" s="771"/>
      <c r="E7" s="287" t="s">
        <v>528</v>
      </c>
      <c r="F7" s="288"/>
      <c r="G7" s="288"/>
      <c r="H7" s="288"/>
      <c r="I7" s="288"/>
      <c r="J7" s="289"/>
    </row>
    <row r="8" spans="1:10" s="127" customFormat="1" ht="14.25" customHeight="1">
      <c r="A8" s="286"/>
      <c r="B8" s="791" t="s">
        <v>148</v>
      </c>
      <c r="C8" s="792"/>
      <c r="D8" s="793"/>
      <c r="E8" s="794" t="s">
        <v>130</v>
      </c>
      <c r="F8" s="795"/>
      <c r="G8" s="795"/>
      <c r="H8" s="795"/>
      <c r="I8" s="795"/>
      <c r="J8" s="796"/>
    </row>
    <row r="9" spans="1:10" s="127" customFormat="1" ht="14.25" customHeight="1" thickBot="1">
      <c r="A9" s="286"/>
      <c r="B9" s="806" t="s">
        <v>149</v>
      </c>
      <c r="C9" s="807"/>
      <c r="D9" s="808"/>
      <c r="E9" s="788" t="s">
        <v>198</v>
      </c>
      <c r="F9" s="789"/>
      <c r="G9" s="789"/>
      <c r="H9" s="789"/>
      <c r="I9" s="789"/>
      <c r="J9" s="790"/>
    </row>
    <row r="10" spans="1:10" s="127" customFormat="1" ht="14.25" customHeight="1" thickBot="1">
      <c r="A10" s="286"/>
      <c r="B10" s="812" t="s">
        <v>150</v>
      </c>
      <c r="C10" s="773"/>
      <c r="D10" s="774"/>
      <c r="E10" s="290">
        <v>930</v>
      </c>
      <c r="F10" s="772" t="s">
        <v>151</v>
      </c>
      <c r="G10" s="773"/>
      <c r="H10" s="773"/>
      <c r="I10" s="774"/>
      <c r="J10" s="291">
        <v>90</v>
      </c>
    </row>
    <row r="11" spans="1:10" s="127" customFormat="1" ht="15.75" customHeight="1" hidden="1">
      <c r="A11" s="286"/>
      <c r="B11" s="775" t="s">
        <v>199</v>
      </c>
      <c r="C11" s="776"/>
      <c r="D11" s="776"/>
      <c r="E11" s="776"/>
      <c r="F11" s="776"/>
      <c r="G11" s="776"/>
      <c r="H11" s="776"/>
      <c r="I11" s="776"/>
      <c r="J11" s="777"/>
    </row>
    <row r="12" spans="1:10" s="127" customFormat="1" ht="15.75" customHeight="1" hidden="1">
      <c r="A12" s="286"/>
      <c r="B12" s="778" t="s">
        <v>200</v>
      </c>
      <c r="C12" s="779"/>
      <c r="D12" s="779"/>
      <c r="E12" s="780"/>
      <c r="F12" s="784" t="s">
        <v>152</v>
      </c>
      <c r="G12" s="785"/>
      <c r="H12" s="786" t="s">
        <v>183</v>
      </c>
      <c r="I12" s="784" t="s">
        <v>119</v>
      </c>
      <c r="J12" s="756"/>
    </row>
    <row r="13" spans="1:10" s="127" customFormat="1" ht="15.75" customHeight="1" thickBot="1">
      <c r="A13" s="286"/>
      <c r="B13" s="781"/>
      <c r="C13" s="782"/>
      <c r="D13" s="782"/>
      <c r="E13" s="783"/>
      <c r="F13" s="292" t="s">
        <v>153</v>
      </c>
      <c r="G13" s="293" t="s">
        <v>121</v>
      </c>
      <c r="H13" s="787"/>
      <c r="I13" s="294" t="s">
        <v>153</v>
      </c>
      <c r="J13" s="295" t="s">
        <v>121</v>
      </c>
    </row>
    <row r="14" spans="1:10" s="127" customFormat="1" ht="15.75" customHeight="1">
      <c r="A14" s="296"/>
      <c r="B14" s="763" t="s">
        <v>201</v>
      </c>
      <c r="C14" s="764"/>
      <c r="D14" s="764"/>
      <c r="E14" s="765"/>
      <c r="F14" s="297">
        <f>SUM(F15:F17)</f>
        <v>45</v>
      </c>
      <c r="G14" s="298">
        <f>F14/930</f>
        <v>0.04838709677419355</v>
      </c>
      <c r="H14" s="297"/>
      <c r="I14" s="299">
        <f>SUM(I15:I17)</f>
        <v>5</v>
      </c>
      <c r="J14" s="300">
        <f aca="true" t="shared" si="0" ref="J14:J23">I14/90</f>
        <v>0.05555555555555555</v>
      </c>
    </row>
    <row r="15" spans="1:10" s="127" customFormat="1" ht="15.75" customHeight="1">
      <c r="A15" s="296"/>
      <c r="B15" s="301" t="s">
        <v>24</v>
      </c>
      <c r="C15" s="766" t="s">
        <v>202</v>
      </c>
      <c r="D15" s="767"/>
      <c r="E15" s="768"/>
      <c r="F15" s="302"/>
      <c r="G15" s="298"/>
      <c r="H15" s="303"/>
      <c r="I15" s="304"/>
      <c r="J15" s="305"/>
    </row>
    <row r="16" spans="1:10" s="127" customFormat="1" ht="15.75" customHeight="1">
      <c r="A16" s="296"/>
      <c r="B16" s="301" t="s">
        <v>25</v>
      </c>
      <c r="C16" s="766" t="s">
        <v>203</v>
      </c>
      <c r="D16" s="767"/>
      <c r="E16" s="768"/>
      <c r="F16" s="302">
        <v>45</v>
      </c>
      <c r="G16" s="298">
        <f>F16/930</f>
        <v>0.04838709677419355</v>
      </c>
      <c r="H16" s="303" t="s">
        <v>218</v>
      </c>
      <c r="I16" s="306">
        <v>5</v>
      </c>
      <c r="J16" s="305">
        <f t="shared" si="0"/>
        <v>0.05555555555555555</v>
      </c>
    </row>
    <row r="17" spans="1:10" s="127" customFormat="1" ht="12.75" customHeight="1">
      <c r="A17" s="296"/>
      <c r="B17" s="301" t="s">
        <v>26</v>
      </c>
      <c r="C17" s="766" t="s">
        <v>204</v>
      </c>
      <c r="D17" s="767"/>
      <c r="E17" s="768"/>
      <c r="F17" s="302"/>
      <c r="G17" s="298"/>
      <c r="H17" s="303"/>
      <c r="I17" s="302"/>
      <c r="J17" s="305"/>
    </row>
    <row r="18" spans="1:10" s="127" customFormat="1" ht="15.75" customHeight="1">
      <c r="A18" s="296"/>
      <c r="B18" s="735" t="s">
        <v>205</v>
      </c>
      <c r="C18" s="736"/>
      <c r="D18" s="736"/>
      <c r="E18" s="737"/>
      <c r="F18" s="302">
        <v>30</v>
      </c>
      <c r="G18" s="298">
        <f>F18/930</f>
        <v>0.03225806451612903</v>
      </c>
      <c r="H18" s="303" t="s">
        <v>219</v>
      </c>
      <c r="I18" s="306">
        <v>2</v>
      </c>
      <c r="J18" s="305">
        <f t="shared" si="0"/>
        <v>0.022222222222222223</v>
      </c>
    </row>
    <row r="19" spans="1:10" s="127" customFormat="1" ht="12.75">
      <c r="A19" s="296"/>
      <c r="B19" s="735" t="s">
        <v>206</v>
      </c>
      <c r="C19" s="736"/>
      <c r="D19" s="736"/>
      <c r="E19" s="737"/>
      <c r="F19" s="302">
        <f>'[1]studia II stopnia 1-7'!G71</f>
        <v>20</v>
      </c>
      <c r="G19" s="298">
        <f>F19/930</f>
        <v>0.021505376344086023</v>
      </c>
      <c r="H19" s="303" t="s">
        <v>207</v>
      </c>
      <c r="I19" s="306">
        <f>'[1]studia II stopnia 1-7'!F71</f>
        <v>1</v>
      </c>
      <c r="J19" s="305">
        <f t="shared" si="0"/>
        <v>0.011111111111111112</v>
      </c>
    </row>
    <row r="20" spans="1:10" s="127" customFormat="1" ht="15.75">
      <c r="A20" s="296"/>
      <c r="B20" s="735" t="s">
        <v>208</v>
      </c>
      <c r="C20" s="736"/>
      <c r="D20" s="736"/>
      <c r="E20" s="737"/>
      <c r="F20" s="302"/>
      <c r="G20" s="298"/>
      <c r="H20" s="303"/>
      <c r="I20" s="306"/>
      <c r="J20" s="305"/>
    </row>
    <row r="21" spans="1:10" s="127" customFormat="1" ht="64.5" customHeight="1">
      <c r="A21" s="296"/>
      <c r="B21" s="738" t="s">
        <v>72</v>
      </c>
      <c r="C21" s="739"/>
      <c r="D21" s="739"/>
      <c r="E21" s="740"/>
      <c r="F21" s="302">
        <f>'[1]studia II stopnia 1-7'!G462</f>
        <v>30</v>
      </c>
      <c r="G21" s="298">
        <f>F21/930</f>
        <v>0.03225806451612903</v>
      </c>
      <c r="H21" s="310" t="s">
        <v>519</v>
      </c>
      <c r="I21" s="306">
        <f>'[1]studia II stopnia 1-7'!F462</f>
        <v>2</v>
      </c>
      <c r="J21" s="305">
        <f t="shared" si="0"/>
        <v>0.022222222222222223</v>
      </c>
    </row>
    <row r="22" spans="1:10" s="127" customFormat="1" ht="15.75">
      <c r="A22" s="296"/>
      <c r="B22" s="735" t="s">
        <v>209</v>
      </c>
      <c r="C22" s="736"/>
      <c r="D22" s="736"/>
      <c r="E22" s="737"/>
      <c r="F22" s="302"/>
      <c r="G22" s="298"/>
      <c r="H22" s="303"/>
      <c r="I22" s="306"/>
      <c r="J22" s="305"/>
    </row>
    <row r="23" spans="1:10" s="127" customFormat="1" ht="30" customHeight="1" thickBot="1">
      <c r="A23" s="296"/>
      <c r="B23" s="757" t="s">
        <v>210</v>
      </c>
      <c r="C23" s="758"/>
      <c r="D23" s="758"/>
      <c r="E23" s="759"/>
      <c r="F23" s="307" t="s">
        <v>120</v>
      </c>
      <c r="G23" s="298" t="s">
        <v>120</v>
      </c>
      <c r="H23" s="308"/>
      <c r="I23" s="309">
        <f>'[1]studia II stopnia 1-7'!F128</f>
        <v>20</v>
      </c>
      <c r="J23" s="305">
        <f t="shared" si="0"/>
        <v>0.2222222222222222</v>
      </c>
    </row>
    <row r="24" spans="1:10" s="127" customFormat="1" ht="12.75">
      <c r="A24" s="296"/>
      <c r="B24" s="760"/>
      <c r="C24" s="761"/>
      <c r="D24" s="761"/>
      <c r="E24" s="761"/>
      <c r="F24" s="761"/>
      <c r="G24" s="761"/>
      <c r="H24" s="761"/>
      <c r="I24" s="761"/>
      <c r="J24" s="762"/>
    </row>
    <row r="25" spans="1:10" s="127" customFormat="1" ht="15" customHeight="1">
      <c r="A25" s="296"/>
      <c r="B25" s="738" t="s">
        <v>211</v>
      </c>
      <c r="C25" s="739"/>
      <c r="D25" s="739"/>
      <c r="E25" s="740"/>
      <c r="F25" s="302"/>
      <c r="G25" s="298">
        <f>F25/960</f>
        <v>0</v>
      </c>
      <c r="H25" s="303"/>
      <c r="I25" s="302"/>
      <c r="J25" s="305">
        <f>I25/210</f>
        <v>0</v>
      </c>
    </row>
    <row r="26" spans="1:10" s="127" customFormat="1" ht="12.75">
      <c r="A26" s="296"/>
      <c r="B26" s="751"/>
      <c r="C26" s="752"/>
      <c r="D26" s="752"/>
      <c r="E26" s="752"/>
      <c r="F26" s="752"/>
      <c r="G26" s="752"/>
      <c r="H26" s="752"/>
      <c r="I26" s="752"/>
      <c r="J26" s="753"/>
    </row>
    <row r="27" spans="1:10" s="127" customFormat="1" ht="44.25" customHeight="1">
      <c r="A27" s="296"/>
      <c r="B27" s="735" t="s">
        <v>157</v>
      </c>
      <c r="C27" s="736"/>
      <c r="D27" s="736"/>
      <c r="E27" s="737"/>
      <c r="F27" s="302">
        <v>465</v>
      </c>
      <c r="G27" s="298">
        <f>F27/930</f>
        <v>0.5</v>
      </c>
      <c r="H27" s="310" t="s">
        <v>520</v>
      </c>
      <c r="I27" s="302">
        <v>51</v>
      </c>
      <c r="J27" s="305">
        <f>I27/90</f>
        <v>0.5666666666666667</v>
      </c>
    </row>
    <row r="28" spans="1:10" s="127" customFormat="1" ht="12.75">
      <c r="A28" s="296"/>
      <c r="B28" s="311"/>
      <c r="C28" s="312"/>
      <c r="D28" s="312"/>
      <c r="E28" s="312"/>
      <c r="F28" s="312"/>
      <c r="G28" s="312"/>
      <c r="H28" s="312"/>
      <c r="I28" s="312"/>
      <c r="J28" s="313"/>
    </row>
    <row r="29" spans="1:10" s="127" customFormat="1" ht="15" customHeight="1">
      <c r="A29" s="296"/>
      <c r="B29" s="735" t="s">
        <v>212</v>
      </c>
      <c r="C29" s="736"/>
      <c r="D29" s="736"/>
      <c r="E29" s="737"/>
      <c r="F29" s="314">
        <v>155</v>
      </c>
      <c r="G29" s="298">
        <f>F29/930</f>
        <v>0.16666666666666666</v>
      </c>
      <c r="H29" s="315"/>
      <c r="I29" s="314">
        <v>15</v>
      </c>
      <c r="J29" s="305">
        <f>I29/90</f>
        <v>0.16666666666666666</v>
      </c>
    </row>
    <row r="30" spans="1:10" s="127" customFormat="1" ht="12.75">
      <c r="A30" s="296"/>
      <c r="B30" s="754"/>
      <c r="C30" s="755"/>
      <c r="D30" s="755"/>
      <c r="E30" s="755"/>
      <c r="F30" s="755"/>
      <c r="G30" s="755"/>
      <c r="H30" s="755"/>
      <c r="I30" s="755"/>
      <c r="J30" s="756"/>
    </row>
    <row r="31" spans="1:10" s="127" customFormat="1" ht="15" customHeight="1">
      <c r="A31" s="296"/>
      <c r="B31" s="735" t="s">
        <v>155</v>
      </c>
      <c r="C31" s="736"/>
      <c r="D31" s="736"/>
      <c r="E31" s="737"/>
      <c r="F31" s="316">
        <v>310</v>
      </c>
      <c r="G31" s="298">
        <f>F31/930</f>
        <v>0.3333333333333333</v>
      </c>
      <c r="H31" s="317"/>
      <c r="I31" s="316">
        <v>24</v>
      </c>
      <c r="J31" s="305">
        <f>I31/90</f>
        <v>0.26666666666666666</v>
      </c>
    </row>
    <row r="32" spans="1:10" s="127" customFormat="1" ht="12" customHeight="1">
      <c r="A32" s="296"/>
      <c r="B32" s="754"/>
      <c r="C32" s="755"/>
      <c r="D32" s="755"/>
      <c r="E32" s="755"/>
      <c r="F32" s="755"/>
      <c r="G32" s="755"/>
      <c r="H32" s="755"/>
      <c r="I32" s="755"/>
      <c r="J32" s="756"/>
    </row>
    <row r="33" spans="1:11" s="127" customFormat="1" ht="16.5" customHeight="1">
      <c r="A33" s="296"/>
      <c r="B33" s="735" t="s">
        <v>122</v>
      </c>
      <c r="C33" s="736"/>
      <c r="D33" s="736"/>
      <c r="E33" s="737"/>
      <c r="F33" s="318">
        <v>465</v>
      </c>
      <c r="G33" s="298">
        <f>F33/930</f>
        <v>0.5</v>
      </c>
      <c r="H33" s="317"/>
      <c r="I33" s="318">
        <v>51</v>
      </c>
      <c r="J33" s="305">
        <f>I33/90</f>
        <v>0.5666666666666667</v>
      </c>
      <c r="K33" s="129"/>
    </row>
    <row r="34" spans="1:11" s="127" customFormat="1" ht="12" customHeight="1">
      <c r="A34" s="296"/>
      <c r="B34" s="754"/>
      <c r="C34" s="755"/>
      <c r="D34" s="755"/>
      <c r="E34" s="755"/>
      <c r="F34" s="755"/>
      <c r="G34" s="755"/>
      <c r="H34" s="755"/>
      <c r="I34" s="755"/>
      <c r="J34" s="756"/>
      <c r="K34" s="129"/>
    </row>
    <row r="35" spans="1:11" s="127" customFormat="1" ht="19.5" customHeight="1">
      <c r="A35" s="296"/>
      <c r="B35" s="735" t="s">
        <v>156</v>
      </c>
      <c r="C35" s="736"/>
      <c r="D35" s="736"/>
      <c r="E35" s="737"/>
      <c r="F35" s="420" t="s">
        <v>220</v>
      </c>
      <c r="G35" s="419" t="s">
        <v>221</v>
      </c>
      <c r="H35" s="315"/>
      <c r="I35" s="316">
        <v>39</v>
      </c>
      <c r="J35" s="305">
        <f>I35/90</f>
        <v>0.43333333333333335</v>
      </c>
      <c r="K35" s="129"/>
    </row>
    <row r="36" spans="1:11" s="127" customFormat="1" ht="14.25" customHeight="1">
      <c r="A36" s="319"/>
      <c r="B36" s="320"/>
      <c r="C36" s="321"/>
      <c r="D36" s="321"/>
      <c r="E36" s="321"/>
      <c r="F36" s="321"/>
      <c r="G36" s="321"/>
      <c r="H36" s="321"/>
      <c r="I36" s="321"/>
      <c r="J36" s="322"/>
      <c r="K36" s="129"/>
    </row>
    <row r="37" spans="1:11" s="127" customFormat="1" ht="16.5" customHeight="1">
      <c r="A37" s="296"/>
      <c r="B37" s="738" t="s">
        <v>184</v>
      </c>
      <c r="C37" s="739"/>
      <c r="D37" s="739"/>
      <c r="E37" s="740"/>
      <c r="F37" s="302">
        <v>930</v>
      </c>
      <c r="G37" s="298">
        <f>F37/930</f>
        <v>1</v>
      </c>
      <c r="H37" s="323"/>
      <c r="I37" s="302">
        <v>70</v>
      </c>
      <c r="J37" s="305">
        <f>I37/90</f>
        <v>0.7777777777777778</v>
      </c>
      <c r="K37" s="129"/>
    </row>
    <row r="38" spans="1:11" s="127" customFormat="1" ht="10.5" customHeight="1">
      <c r="A38" s="296"/>
      <c r="B38" s="816"/>
      <c r="C38" s="817"/>
      <c r="D38" s="817"/>
      <c r="E38" s="817"/>
      <c r="F38" s="817"/>
      <c r="G38" s="817"/>
      <c r="H38" s="817"/>
      <c r="I38" s="817"/>
      <c r="J38" s="818"/>
      <c r="K38" s="129"/>
    </row>
    <row r="39" spans="1:11" s="127" customFormat="1" ht="43.5" customHeight="1">
      <c r="A39" s="296"/>
      <c r="B39" s="738" t="s">
        <v>213</v>
      </c>
      <c r="C39" s="739"/>
      <c r="D39" s="739"/>
      <c r="E39" s="740"/>
      <c r="F39" s="421">
        <v>890</v>
      </c>
      <c r="G39" s="422">
        <f>F39/930</f>
        <v>0.956989247311828</v>
      </c>
      <c r="H39" s="323"/>
      <c r="I39" s="421">
        <v>87</v>
      </c>
      <c r="J39" s="423">
        <f>I39/90</f>
        <v>0.9666666666666667</v>
      </c>
      <c r="K39" s="129"/>
    </row>
    <row r="40" spans="1:11" s="127" customFormat="1" ht="6" customHeight="1">
      <c r="A40" s="296"/>
      <c r="B40" s="813"/>
      <c r="C40" s="814"/>
      <c r="D40" s="814"/>
      <c r="E40" s="814"/>
      <c r="F40" s="814"/>
      <c r="G40" s="814"/>
      <c r="H40" s="814"/>
      <c r="I40" s="814"/>
      <c r="J40" s="815"/>
      <c r="K40" s="129"/>
    </row>
    <row r="41" spans="1:11" s="127" customFormat="1" ht="78.75" customHeight="1">
      <c r="A41" s="296"/>
      <c r="B41" s="809" t="s">
        <v>214</v>
      </c>
      <c r="C41" s="810"/>
      <c r="D41" s="810"/>
      <c r="E41" s="811"/>
      <c r="F41" s="324"/>
      <c r="G41" s="298"/>
      <c r="H41" s="325"/>
      <c r="I41" s="324"/>
      <c r="J41" s="305"/>
      <c r="K41" s="129"/>
    </row>
    <row r="42" spans="1:11" s="127" customFormat="1" ht="10.5" customHeight="1" thickBot="1">
      <c r="A42" s="296"/>
      <c r="B42" s="326"/>
      <c r="C42" s="327"/>
      <c r="D42" s="327"/>
      <c r="E42" s="327"/>
      <c r="F42" s="327"/>
      <c r="G42" s="327"/>
      <c r="H42" s="327"/>
      <c r="I42" s="327"/>
      <c r="J42" s="328"/>
      <c r="K42" s="129"/>
    </row>
    <row r="43" spans="1:11" s="127" customFormat="1" ht="31.5" customHeight="1">
      <c r="A43" s="296"/>
      <c r="B43" s="741" t="s">
        <v>215</v>
      </c>
      <c r="C43" s="742"/>
      <c r="D43" s="742"/>
      <c r="E43" s="742"/>
      <c r="F43" s="742"/>
      <c r="G43" s="742"/>
      <c r="H43" s="742"/>
      <c r="I43" s="742"/>
      <c r="J43" s="743"/>
      <c r="K43" s="129"/>
    </row>
    <row r="44" spans="1:11" s="127" customFormat="1" ht="15.75" customHeight="1" thickBot="1">
      <c r="A44" s="296"/>
      <c r="B44" s="735" t="s">
        <v>216</v>
      </c>
      <c r="C44" s="736"/>
      <c r="D44" s="736"/>
      <c r="E44" s="736"/>
      <c r="F44" s="736"/>
      <c r="G44" s="736"/>
      <c r="H44" s="737"/>
      <c r="I44" s="744" t="s">
        <v>186</v>
      </c>
      <c r="J44" s="745"/>
      <c r="K44" s="129"/>
    </row>
    <row r="45" spans="1:11" s="127" customFormat="1" ht="14.25" customHeight="1" thickBot="1">
      <c r="A45" s="296"/>
      <c r="B45" s="746" t="s">
        <v>185</v>
      </c>
      <c r="C45" s="747"/>
      <c r="D45" s="747"/>
      <c r="E45" s="747"/>
      <c r="F45" s="747"/>
      <c r="G45" s="747"/>
      <c r="H45" s="748"/>
      <c r="I45" s="749" t="s">
        <v>186</v>
      </c>
      <c r="J45" s="750"/>
      <c r="K45" s="129"/>
    </row>
    <row r="46" spans="1:11" s="127" customFormat="1" ht="14.25" customHeight="1">
      <c r="A46" s="296"/>
      <c r="B46" s="424"/>
      <c r="C46" s="424"/>
      <c r="D46" s="424"/>
      <c r="E46" s="424"/>
      <c r="F46" s="424"/>
      <c r="G46" s="424"/>
      <c r="H46" s="424"/>
      <c r="I46" s="425"/>
      <c r="J46" s="425"/>
      <c r="K46" s="129"/>
    </row>
    <row r="47" spans="1:11" s="127" customFormat="1" ht="14.25" customHeight="1">
      <c r="A47" s="296"/>
      <c r="B47" s="424"/>
      <c r="C47" s="424"/>
      <c r="D47" s="424"/>
      <c r="E47" s="424"/>
      <c r="F47" s="424"/>
      <c r="G47" s="424"/>
      <c r="H47" s="424"/>
      <c r="I47" s="425"/>
      <c r="J47" s="425"/>
      <c r="K47" s="129"/>
    </row>
    <row r="48" spans="1:11" s="127" customFormat="1" ht="14.25" customHeight="1">
      <c r="A48" s="296"/>
      <c r="B48" s="424"/>
      <c r="C48" s="424"/>
      <c r="D48" s="424"/>
      <c r="E48" s="424"/>
      <c r="F48" s="424"/>
      <c r="G48" s="424"/>
      <c r="H48" s="424"/>
      <c r="I48" s="425"/>
      <c r="J48" s="425"/>
      <c r="K48" s="129"/>
    </row>
    <row r="49" spans="1:11" s="127" customFormat="1" ht="17.25" customHeight="1">
      <c r="A49" s="286"/>
      <c r="B49" s="329" t="s">
        <v>0</v>
      </c>
      <c r="C49" s="330"/>
      <c r="D49" s="330"/>
      <c r="E49" s="331"/>
      <c r="F49" s="330"/>
      <c r="G49" s="331"/>
      <c r="H49" s="331"/>
      <c r="I49" s="331"/>
      <c r="J49" s="331"/>
      <c r="K49" s="129"/>
    </row>
    <row r="50" spans="1:11" s="127" customFormat="1" ht="15.75" customHeight="1">
      <c r="A50" s="286"/>
      <c r="B50" s="730" t="s">
        <v>1</v>
      </c>
      <c r="C50" s="730"/>
      <c r="D50" s="730"/>
      <c r="E50" s="730"/>
      <c r="F50" s="729" t="s">
        <v>2</v>
      </c>
      <c r="G50" s="729"/>
      <c r="H50" s="729"/>
      <c r="I50" s="729"/>
      <c r="J50" s="729"/>
      <c r="K50" s="129"/>
    </row>
    <row r="51" spans="1:11" s="127" customFormat="1" ht="13.5" customHeight="1">
      <c r="A51" s="286"/>
      <c r="B51" s="730" t="s">
        <v>3</v>
      </c>
      <c r="C51" s="730"/>
      <c r="D51" s="730"/>
      <c r="E51" s="730"/>
      <c r="F51" s="731" t="s">
        <v>187</v>
      </c>
      <c r="G51" s="731"/>
      <c r="H51" s="731"/>
      <c r="I51" s="731"/>
      <c r="J51" s="732"/>
      <c r="K51" s="130"/>
    </row>
    <row r="52" spans="1:11" s="127" customFormat="1" ht="48" customHeight="1">
      <c r="A52" s="286"/>
      <c r="B52" s="733" t="s">
        <v>4</v>
      </c>
      <c r="C52" s="733"/>
      <c r="D52" s="733"/>
      <c r="E52" s="733"/>
      <c r="F52" s="334"/>
      <c r="G52" s="332"/>
      <c r="H52" s="332"/>
      <c r="I52" s="332"/>
      <c r="J52" s="332"/>
      <c r="K52" s="129"/>
    </row>
    <row r="53" spans="1:11" s="127" customFormat="1" ht="47.25" customHeight="1">
      <c r="A53" s="286"/>
      <c r="B53" s="733" t="s">
        <v>5</v>
      </c>
      <c r="C53" s="733"/>
      <c r="D53" s="733"/>
      <c r="E53" s="733"/>
      <c r="F53" s="734" t="s">
        <v>7</v>
      </c>
      <c r="G53" s="734"/>
      <c r="H53" s="734"/>
      <c r="I53" s="734"/>
      <c r="J53" s="332"/>
      <c r="K53" s="129"/>
    </row>
    <row r="54" spans="1:10" s="127" customFormat="1" ht="15">
      <c r="A54" s="286"/>
      <c r="B54" s="333"/>
      <c r="C54" s="333"/>
      <c r="D54" s="333"/>
      <c r="E54" s="333"/>
      <c r="F54" s="727" t="s">
        <v>158</v>
      </c>
      <c r="G54" s="727"/>
      <c r="H54" s="727"/>
      <c r="I54" s="727"/>
      <c r="J54" s="332"/>
    </row>
    <row r="55" spans="1:10" s="127" customFormat="1" ht="15">
      <c r="A55" s="286"/>
      <c r="B55" s="335"/>
      <c r="C55" s="335"/>
      <c r="D55" s="335"/>
      <c r="E55" s="335"/>
      <c r="F55" s="728" t="s">
        <v>159</v>
      </c>
      <c r="G55" s="728"/>
      <c r="H55" s="728"/>
      <c r="I55" s="728"/>
      <c r="J55" s="332"/>
    </row>
    <row r="56" spans="1:10" s="127" customFormat="1" ht="14.25" customHeight="1">
      <c r="A56" s="335"/>
      <c r="B56" s="336"/>
      <c r="C56" s="336"/>
      <c r="D56" s="336"/>
      <c r="E56" s="336"/>
      <c r="F56" s="335"/>
      <c r="G56" s="335"/>
      <c r="H56" s="335"/>
      <c r="I56" s="335"/>
      <c r="J56" s="337"/>
    </row>
    <row r="57" spans="1:10" s="127" customFormat="1" ht="14.25" customHeight="1">
      <c r="A57" s="335"/>
      <c r="B57" s="336"/>
      <c r="C57" s="336"/>
      <c r="D57" s="336"/>
      <c r="E57" s="336"/>
      <c r="F57" s="335"/>
      <c r="G57" s="335"/>
      <c r="H57" s="335"/>
      <c r="I57" s="335"/>
      <c r="J57" s="337"/>
    </row>
    <row r="58" spans="1:10" s="131" customFormat="1" ht="16.5">
      <c r="A58" s="335"/>
      <c r="B58" s="336"/>
      <c r="C58" s="336"/>
      <c r="D58" s="336"/>
      <c r="E58" s="336"/>
      <c r="F58" s="335"/>
      <c r="G58" s="335"/>
      <c r="H58" s="335"/>
      <c r="I58" s="335"/>
      <c r="J58" s="337"/>
    </row>
    <row r="59" spans="1:10" s="131" customFormat="1" ht="16.5">
      <c r="A59" s="336"/>
      <c r="B59" s="336"/>
      <c r="C59" s="336"/>
      <c r="D59" s="336"/>
      <c r="E59" s="336"/>
      <c r="F59" s="336"/>
      <c r="G59" s="336"/>
      <c r="H59" s="336"/>
      <c r="I59" s="336"/>
      <c r="J59" s="336"/>
    </row>
    <row r="60" spans="1:10" s="131" customFormat="1" ht="16.5">
      <c r="A60" s="336"/>
      <c r="B60" s="336"/>
      <c r="C60" s="336"/>
      <c r="D60" s="336"/>
      <c r="E60" s="336"/>
      <c r="F60" s="336"/>
      <c r="G60" s="336"/>
      <c r="H60" s="336"/>
      <c r="I60" s="336"/>
      <c r="J60" s="336"/>
    </row>
    <row r="61" spans="1:10" s="131" customFormat="1" ht="16.5">
      <c r="A61" s="336"/>
      <c r="B61" s="336"/>
      <c r="C61" s="336"/>
      <c r="D61" s="336"/>
      <c r="E61" s="336"/>
      <c r="F61" s="336"/>
      <c r="G61" s="336"/>
      <c r="H61" s="336"/>
      <c r="I61" s="336"/>
      <c r="J61" s="336"/>
    </row>
    <row r="62" spans="1:10" s="131" customFormat="1" ht="16.5">
      <c r="A62" s="336"/>
      <c r="B62" s="336"/>
      <c r="C62" s="336"/>
      <c r="D62" s="336"/>
      <c r="E62" s="336"/>
      <c r="F62" s="336"/>
      <c r="G62" s="336"/>
      <c r="H62" s="336"/>
      <c r="I62" s="336"/>
      <c r="J62" s="336"/>
    </row>
  </sheetData>
  <sheetProtection/>
  <mergeCells count="59">
    <mergeCell ref="A1:J1"/>
    <mergeCell ref="B9:D9"/>
    <mergeCell ref="B41:E41"/>
    <mergeCell ref="B39:E39"/>
    <mergeCell ref="B50:E50"/>
    <mergeCell ref="B10:D10"/>
    <mergeCell ref="B31:E31"/>
    <mergeCell ref="B32:J32"/>
    <mergeCell ref="B40:J40"/>
    <mergeCell ref="B38:J38"/>
    <mergeCell ref="A2:J2"/>
    <mergeCell ref="B5:D5"/>
    <mergeCell ref="E5:J5"/>
    <mergeCell ref="B6:D6"/>
    <mergeCell ref="B3:J3"/>
    <mergeCell ref="A4:K4"/>
    <mergeCell ref="B7:D7"/>
    <mergeCell ref="F10:I10"/>
    <mergeCell ref="B11:J11"/>
    <mergeCell ref="B12:E13"/>
    <mergeCell ref="F12:G12"/>
    <mergeCell ref="H12:H13"/>
    <mergeCell ref="I12:J12"/>
    <mergeCell ref="E9:J9"/>
    <mergeCell ref="B8:D8"/>
    <mergeCell ref="E8:J8"/>
    <mergeCell ref="B14:E14"/>
    <mergeCell ref="C15:E15"/>
    <mergeCell ref="C16:E16"/>
    <mergeCell ref="C17:E17"/>
    <mergeCell ref="B18:E18"/>
    <mergeCell ref="B19:E19"/>
    <mergeCell ref="B20:E20"/>
    <mergeCell ref="B21:E21"/>
    <mergeCell ref="B22:E22"/>
    <mergeCell ref="B23:E23"/>
    <mergeCell ref="B24:J24"/>
    <mergeCell ref="B25:E25"/>
    <mergeCell ref="B26:J26"/>
    <mergeCell ref="B27:E27"/>
    <mergeCell ref="B29:E29"/>
    <mergeCell ref="B30:J30"/>
    <mergeCell ref="B33:E33"/>
    <mergeCell ref="B34:J34"/>
    <mergeCell ref="B35:E35"/>
    <mergeCell ref="B37:E37"/>
    <mergeCell ref="B43:J43"/>
    <mergeCell ref="B44:H44"/>
    <mergeCell ref="I44:J44"/>
    <mergeCell ref="B45:H45"/>
    <mergeCell ref="I45:J45"/>
    <mergeCell ref="F54:I54"/>
    <mergeCell ref="F55:I55"/>
    <mergeCell ref="F50:J50"/>
    <mergeCell ref="B51:E51"/>
    <mergeCell ref="F51:J51"/>
    <mergeCell ref="B53:E53"/>
    <mergeCell ref="F53:I53"/>
    <mergeCell ref="B52:E52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scale="77" r:id="rId1"/>
  <rowBreaks count="1" manualBreakCount="1">
    <brk id="6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H278"/>
  <sheetViews>
    <sheetView zoomScale="70" zoomScaleNormal="70" zoomScalePageLayoutView="0" workbookViewId="0" topLeftCell="A4">
      <selection activeCell="CH155" sqref="CH155"/>
    </sheetView>
  </sheetViews>
  <sheetFormatPr defaultColWidth="9.00390625" defaultRowHeight="12.75"/>
  <cols>
    <col min="1" max="1" width="11.125" style="348" customWidth="1"/>
    <col min="2" max="2" width="60.125" style="347" customWidth="1"/>
    <col min="3" max="3" width="5.625" style="346" customWidth="1"/>
    <col min="4" max="19" width="5.75390625" style="346" customWidth="1"/>
    <col min="20" max="60" width="5.75390625" style="345" customWidth="1"/>
    <col min="61" max="86" width="9.125" style="344" customWidth="1"/>
  </cols>
  <sheetData>
    <row r="1" spans="1:86" ht="12.75">
      <c r="A1" s="375"/>
      <c r="B1" s="374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</row>
    <row r="2" spans="1:86" ht="20.25">
      <c r="A2" s="821" t="s">
        <v>417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</row>
    <row r="3" spans="1:86" ht="12.75">
      <c r="A3" s="350"/>
      <c r="B3" s="349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89"/>
      <c r="BX3" s="389"/>
      <c r="BY3" s="389"/>
      <c r="BZ3" s="389"/>
      <c r="CA3" s="389"/>
      <c r="CB3" s="389"/>
      <c r="CC3" s="389"/>
      <c r="CD3" s="389"/>
      <c r="CE3" s="389"/>
      <c r="CF3" s="389"/>
      <c r="CG3" s="389"/>
      <c r="CH3" s="389"/>
    </row>
    <row r="4" spans="1:86" ht="13.5" thickBot="1">
      <c r="A4" s="350"/>
      <c r="B4" s="349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</row>
    <row r="5" spans="1:86" ht="16.5" thickBot="1">
      <c r="A5" s="823" t="s">
        <v>416</v>
      </c>
      <c r="B5" s="825" t="s">
        <v>529</v>
      </c>
      <c r="C5" s="390" t="s">
        <v>23</v>
      </c>
      <c r="D5" s="391">
        <v>1</v>
      </c>
      <c r="E5" s="392">
        <v>2</v>
      </c>
      <c r="F5" s="392">
        <v>3</v>
      </c>
      <c r="G5" s="390" t="s">
        <v>47</v>
      </c>
      <c r="H5" s="391">
        <v>1</v>
      </c>
      <c r="I5" s="392">
        <v>2</v>
      </c>
      <c r="J5" s="392">
        <v>3</v>
      </c>
      <c r="K5" s="392">
        <v>4</v>
      </c>
      <c r="L5" s="392">
        <v>5</v>
      </c>
      <c r="M5" s="392">
        <v>6</v>
      </c>
      <c r="N5" s="392">
        <v>7</v>
      </c>
      <c r="O5" s="392">
        <v>8</v>
      </c>
      <c r="P5" s="392">
        <v>9</v>
      </c>
      <c r="Q5" s="392">
        <v>10</v>
      </c>
      <c r="R5" s="392">
        <v>11</v>
      </c>
      <c r="S5" s="393">
        <v>12</v>
      </c>
      <c r="T5" s="394" t="s">
        <v>128</v>
      </c>
      <c r="U5" s="391">
        <v>1</v>
      </c>
      <c r="V5" s="392">
        <v>2</v>
      </c>
      <c r="W5" s="392">
        <v>3</v>
      </c>
      <c r="X5" s="392">
        <v>4</v>
      </c>
      <c r="Y5" s="392">
        <v>5</v>
      </c>
      <c r="Z5" s="392">
        <v>6</v>
      </c>
      <c r="AA5" s="392">
        <v>7</v>
      </c>
      <c r="AB5" s="392">
        <v>8</v>
      </c>
      <c r="AC5" s="392">
        <v>9</v>
      </c>
      <c r="AD5" s="392">
        <v>10</v>
      </c>
      <c r="AE5" s="392">
        <v>11</v>
      </c>
      <c r="AF5" s="392">
        <v>12</v>
      </c>
      <c r="AG5" s="391">
        <v>13</v>
      </c>
      <c r="AH5" s="392">
        <v>14</v>
      </c>
      <c r="AI5" s="390" t="s">
        <v>127</v>
      </c>
      <c r="AJ5" s="391">
        <v>1</v>
      </c>
      <c r="AK5" s="392">
        <v>2</v>
      </c>
      <c r="AL5" s="392">
        <v>3</v>
      </c>
      <c r="AM5" s="392">
        <v>4</v>
      </c>
      <c r="AN5" s="392">
        <v>5</v>
      </c>
      <c r="AO5" s="392">
        <v>6</v>
      </c>
      <c r="AP5" s="392">
        <v>7</v>
      </c>
      <c r="AQ5" s="392">
        <v>8</v>
      </c>
      <c r="AR5" s="392">
        <v>9</v>
      </c>
      <c r="AS5" s="392">
        <v>10</v>
      </c>
      <c r="AT5" s="392">
        <v>11</v>
      </c>
      <c r="AU5" s="392">
        <v>12</v>
      </c>
      <c r="AV5" s="390" t="s">
        <v>143</v>
      </c>
      <c r="AW5" s="391">
        <v>1</v>
      </c>
      <c r="AX5" s="392">
        <v>2</v>
      </c>
      <c r="AY5" s="392">
        <v>3</v>
      </c>
      <c r="AZ5" s="392">
        <v>4</v>
      </c>
      <c r="BA5" s="392">
        <v>5</v>
      </c>
      <c r="BB5" s="392">
        <v>6</v>
      </c>
      <c r="BC5" s="392">
        <v>7</v>
      </c>
      <c r="BD5" s="392">
        <v>8</v>
      </c>
      <c r="BE5" s="392">
        <v>9</v>
      </c>
      <c r="BF5" s="392">
        <v>10</v>
      </c>
      <c r="BG5" s="392">
        <v>11</v>
      </c>
      <c r="BH5" s="392">
        <v>12</v>
      </c>
      <c r="BI5" s="390" t="s">
        <v>173</v>
      </c>
      <c r="BJ5" s="391">
        <v>1</v>
      </c>
      <c r="BK5" s="392">
        <v>2</v>
      </c>
      <c r="BL5" s="392">
        <v>3</v>
      </c>
      <c r="BM5" s="392">
        <v>4</v>
      </c>
      <c r="BN5" s="392">
        <v>5</v>
      </c>
      <c r="BO5" s="392">
        <v>6</v>
      </c>
      <c r="BP5" s="392">
        <v>7</v>
      </c>
      <c r="BQ5" s="392">
        <v>8</v>
      </c>
      <c r="BR5" s="392">
        <v>9</v>
      </c>
      <c r="BS5" s="392">
        <v>10</v>
      </c>
      <c r="BT5" s="392">
        <v>11</v>
      </c>
      <c r="BU5" s="392">
        <v>12</v>
      </c>
      <c r="BV5" s="390" t="s">
        <v>432</v>
      </c>
      <c r="BW5" s="395">
        <v>1</v>
      </c>
      <c r="BX5" s="396">
        <v>2</v>
      </c>
      <c r="BY5" s="396">
        <v>3</v>
      </c>
      <c r="BZ5" s="396">
        <v>4</v>
      </c>
      <c r="CA5" s="396">
        <v>5</v>
      </c>
      <c r="CB5" s="396">
        <v>6</v>
      </c>
      <c r="CC5" s="396">
        <v>7</v>
      </c>
      <c r="CD5" s="396">
        <v>8</v>
      </c>
      <c r="CE5" s="396">
        <v>9</v>
      </c>
      <c r="CF5" s="396">
        <v>10</v>
      </c>
      <c r="CG5" s="396">
        <v>11</v>
      </c>
      <c r="CH5" s="396">
        <v>12</v>
      </c>
    </row>
    <row r="6" spans="1:86" ht="323.25" thickBot="1">
      <c r="A6" s="824"/>
      <c r="B6" s="826"/>
      <c r="C6" s="397" t="s">
        <v>415</v>
      </c>
      <c r="D6" s="398" t="s">
        <v>78</v>
      </c>
      <c r="E6" s="398" t="s">
        <v>79</v>
      </c>
      <c r="F6" s="398" t="s">
        <v>97</v>
      </c>
      <c r="G6" s="399" t="s">
        <v>414</v>
      </c>
      <c r="H6" s="400" t="s">
        <v>92</v>
      </c>
      <c r="I6" s="400" t="s">
        <v>81</v>
      </c>
      <c r="J6" s="400" t="s">
        <v>82</v>
      </c>
      <c r="K6" s="400" t="s">
        <v>83</v>
      </c>
      <c r="L6" s="400" t="s">
        <v>94</v>
      </c>
      <c r="M6" s="400" t="s">
        <v>84</v>
      </c>
      <c r="N6" s="400" t="s">
        <v>106</v>
      </c>
      <c r="O6" s="400" t="s">
        <v>98</v>
      </c>
      <c r="P6" s="400" t="s">
        <v>96</v>
      </c>
      <c r="Q6" s="400" t="s">
        <v>107</v>
      </c>
      <c r="R6" s="400" t="s">
        <v>91</v>
      </c>
      <c r="S6" s="400" t="s">
        <v>108</v>
      </c>
      <c r="T6" s="401" t="s">
        <v>413</v>
      </c>
      <c r="U6" s="400" t="s">
        <v>86</v>
      </c>
      <c r="V6" s="400" t="s">
        <v>109</v>
      </c>
      <c r="W6" s="400" t="s">
        <v>110</v>
      </c>
      <c r="X6" s="400" t="s">
        <v>74</v>
      </c>
      <c r="Y6" s="400" t="s">
        <v>111</v>
      </c>
      <c r="Z6" s="400" t="s">
        <v>95</v>
      </c>
      <c r="AA6" s="400" t="s">
        <v>87</v>
      </c>
      <c r="AB6" s="400" t="s">
        <v>112</v>
      </c>
      <c r="AC6" s="400" t="s">
        <v>93</v>
      </c>
      <c r="AD6" s="400" t="s">
        <v>113</v>
      </c>
      <c r="AE6" s="400" t="s">
        <v>114</v>
      </c>
      <c r="AF6" s="400" t="s">
        <v>99</v>
      </c>
      <c r="AG6" s="400" t="s">
        <v>88</v>
      </c>
      <c r="AH6" s="400" t="s">
        <v>72</v>
      </c>
      <c r="AI6" s="399" t="s">
        <v>413</v>
      </c>
      <c r="AJ6" s="400" t="s">
        <v>115</v>
      </c>
      <c r="AK6" s="400" t="s">
        <v>100</v>
      </c>
      <c r="AL6" s="400" t="s">
        <v>116</v>
      </c>
      <c r="AM6" s="400" t="s">
        <v>101</v>
      </c>
      <c r="AN6" s="400" t="s">
        <v>117</v>
      </c>
      <c r="AO6" s="400" t="s">
        <v>102</v>
      </c>
      <c r="AP6" s="400" t="s">
        <v>103</v>
      </c>
      <c r="AQ6" s="400" t="s">
        <v>104</v>
      </c>
      <c r="AR6" s="400" t="s">
        <v>105</v>
      </c>
      <c r="AS6" s="400" t="s">
        <v>118</v>
      </c>
      <c r="AT6" s="400" t="s">
        <v>88</v>
      </c>
      <c r="AU6" s="400" t="s">
        <v>72</v>
      </c>
      <c r="AV6" s="399" t="s">
        <v>413</v>
      </c>
      <c r="AW6" s="400" t="s">
        <v>133</v>
      </c>
      <c r="AX6" s="400" t="s">
        <v>134</v>
      </c>
      <c r="AY6" s="400" t="s">
        <v>135</v>
      </c>
      <c r="AZ6" s="400" t="s">
        <v>136</v>
      </c>
      <c r="BA6" s="400" t="s">
        <v>137</v>
      </c>
      <c r="BB6" s="400" t="s">
        <v>138</v>
      </c>
      <c r="BC6" s="400" t="s">
        <v>139</v>
      </c>
      <c r="BD6" s="400" t="s">
        <v>140</v>
      </c>
      <c r="BE6" s="400" t="s">
        <v>141</v>
      </c>
      <c r="BF6" s="400" t="s">
        <v>142</v>
      </c>
      <c r="BG6" s="400" t="s">
        <v>88</v>
      </c>
      <c r="BH6" s="400" t="s">
        <v>72</v>
      </c>
      <c r="BI6" s="399" t="s">
        <v>413</v>
      </c>
      <c r="BJ6" s="400" t="s">
        <v>433</v>
      </c>
      <c r="BK6" s="400" t="s">
        <v>191</v>
      </c>
      <c r="BL6" s="400" t="s">
        <v>434</v>
      </c>
      <c r="BM6" s="400" t="s">
        <v>435</v>
      </c>
      <c r="BN6" s="400" t="s">
        <v>193</v>
      </c>
      <c r="BO6" s="400" t="s">
        <v>177</v>
      </c>
      <c r="BP6" s="400" t="s">
        <v>436</v>
      </c>
      <c r="BQ6" s="400" t="s">
        <v>178</v>
      </c>
      <c r="BR6" s="400" t="s">
        <v>179</v>
      </c>
      <c r="BS6" s="400" t="s">
        <v>180</v>
      </c>
      <c r="BT6" s="400" t="s">
        <v>88</v>
      </c>
      <c r="BU6" s="400" t="s">
        <v>72</v>
      </c>
      <c r="BV6" s="399" t="s">
        <v>413</v>
      </c>
      <c r="BW6" s="402" t="s">
        <v>437</v>
      </c>
      <c r="BX6" s="402" t="s">
        <v>421</v>
      </c>
      <c r="BY6" s="402" t="s">
        <v>422</v>
      </c>
      <c r="BZ6" s="402" t="s">
        <v>423</v>
      </c>
      <c r="CA6" s="402" t="s">
        <v>424</v>
      </c>
      <c r="CB6" s="402" t="s">
        <v>425</v>
      </c>
      <c r="CC6" s="402" t="s">
        <v>426</v>
      </c>
      <c r="CD6" s="402" t="s">
        <v>427</v>
      </c>
      <c r="CE6" s="402" t="s">
        <v>428</v>
      </c>
      <c r="CF6" s="402" t="s">
        <v>429</v>
      </c>
      <c r="CG6" s="402" t="s">
        <v>88</v>
      </c>
      <c r="CH6" s="402" t="s">
        <v>72</v>
      </c>
    </row>
    <row r="7" spans="1:86" ht="18.75">
      <c r="A7" s="827" t="s">
        <v>412</v>
      </c>
      <c r="B7" s="828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403"/>
      <c r="BX7" s="403"/>
      <c r="BY7" s="403"/>
      <c r="BZ7" s="403"/>
      <c r="CA7" s="403"/>
      <c r="CB7" s="403"/>
      <c r="CC7" s="403"/>
      <c r="CD7" s="403"/>
      <c r="CE7" s="403"/>
      <c r="CF7" s="403"/>
      <c r="CG7" s="403"/>
      <c r="CH7" s="403"/>
    </row>
    <row r="8" spans="1:86" ht="60">
      <c r="A8" s="829" t="s">
        <v>411</v>
      </c>
      <c r="B8" s="370" t="s">
        <v>410</v>
      </c>
      <c r="C8" s="360"/>
      <c r="D8" s="351" t="s">
        <v>222</v>
      </c>
      <c r="E8" s="351" t="s">
        <v>222</v>
      </c>
      <c r="F8" s="352"/>
      <c r="G8" s="352"/>
      <c r="H8" s="352"/>
      <c r="I8" s="351" t="s">
        <v>222</v>
      </c>
      <c r="J8" s="351" t="s">
        <v>222</v>
      </c>
      <c r="K8" s="351" t="s">
        <v>222</v>
      </c>
      <c r="L8" s="352"/>
      <c r="M8" s="352"/>
      <c r="N8" s="352"/>
      <c r="O8" s="352"/>
      <c r="P8" s="351" t="s">
        <v>222</v>
      </c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1" t="s">
        <v>222</v>
      </c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</row>
    <row r="9" spans="1:86" ht="30">
      <c r="A9" s="829"/>
      <c r="B9" s="370" t="s">
        <v>409</v>
      </c>
      <c r="C9" s="360"/>
      <c r="D9" s="351" t="s">
        <v>222</v>
      </c>
      <c r="E9" s="351" t="s">
        <v>222</v>
      </c>
      <c r="F9" s="352"/>
      <c r="G9" s="352"/>
      <c r="H9" s="352"/>
      <c r="I9" s="352"/>
      <c r="J9" s="351" t="s">
        <v>222</v>
      </c>
      <c r="K9" s="352"/>
      <c r="L9" s="352"/>
      <c r="M9" s="352"/>
      <c r="N9" s="352"/>
      <c r="O9" s="352"/>
      <c r="P9" s="351" t="s">
        <v>222</v>
      </c>
      <c r="Q9" s="352"/>
      <c r="R9" s="352"/>
      <c r="S9" s="352"/>
      <c r="T9" s="369"/>
      <c r="U9" s="369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</row>
    <row r="10" spans="1:86" ht="30">
      <c r="A10" s="829"/>
      <c r="B10" s="370" t="s">
        <v>408</v>
      </c>
      <c r="C10" s="360"/>
      <c r="D10" s="351" t="s">
        <v>222</v>
      </c>
      <c r="E10" s="351" t="s">
        <v>222</v>
      </c>
      <c r="F10" s="352"/>
      <c r="G10" s="352"/>
      <c r="H10" s="352"/>
      <c r="I10" s="352"/>
      <c r="J10" s="351" t="s">
        <v>222</v>
      </c>
      <c r="K10" s="352"/>
      <c r="L10" s="352"/>
      <c r="M10" s="352"/>
      <c r="N10" s="352"/>
      <c r="O10" s="352"/>
      <c r="P10" s="351" t="s">
        <v>222</v>
      </c>
      <c r="Q10" s="352"/>
      <c r="R10" s="352"/>
      <c r="S10" s="352"/>
      <c r="T10" s="369"/>
      <c r="U10" s="369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</row>
    <row r="11" spans="1:86" ht="45">
      <c r="A11" s="829"/>
      <c r="B11" s="368" t="s">
        <v>407</v>
      </c>
      <c r="C11" s="360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1" t="s">
        <v>222</v>
      </c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</row>
    <row r="12" spans="1:86" ht="45">
      <c r="A12" s="404" t="s">
        <v>406</v>
      </c>
      <c r="B12" s="367" t="s">
        <v>405</v>
      </c>
      <c r="C12" s="358"/>
      <c r="D12" s="352"/>
      <c r="E12" s="352"/>
      <c r="F12" s="352"/>
      <c r="G12" s="352"/>
      <c r="H12" s="351" t="s">
        <v>222</v>
      </c>
      <c r="I12" s="351" t="s">
        <v>222</v>
      </c>
      <c r="J12" s="351" t="s">
        <v>222</v>
      </c>
      <c r="K12" s="352"/>
      <c r="L12" s="352"/>
      <c r="M12" s="352"/>
      <c r="N12" s="351" t="s">
        <v>222</v>
      </c>
      <c r="O12" s="351" t="s">
        <v>222</v>
      </c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1" t="s">
        <v>222</v>
      </c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</row>
    <row r="13" spans="1:86" ht="45">
      <c r="A13" s="404" t="s">
        <v>404</v>
      </c>
      <c r="B13" s="367" t="s">
        <v>403</v>
      </c>
      <c r="C13" s="358"/>
      <c r="D13" s="352"/>
      <c r="E13" s="352"/>
      <c r="F13" s="352"/>
      <c r="G13" s="352"/>
      <c r="H13" s="351" t="s">
        <v>222</v>
      </c>
      <c r="I13" s="352"/>
      <c r="J13" s="352"/>
      <c r="K13" s="352"/>
      <c r="L13" s="352"/>
      <c r="M13" s="351" t="s">
        <v>222</v>
      </c>
      <c r="N13" s="351" t="s">
        <v>222</v>
      </c>
      <c r="O13" s="352"/>
      <c r="P13" s="352"/>
      <c r="Q13" s="351" t="s">
        <v>222</v>
      </c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</row>
    <row r="14" spans="1:86" ht="45">
      <c r="A14" s="404" t="s">
        <v>402</v>
      </c>
      <c r="B14" s="367" t="s">
        <v>401</v>
      </c>
      <c r="C14" s="358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1" t="s">
        <v>222</v>
      </c>
      <c r="O14" s="351" t="s">
        <v>222</v>
      </c>
      <c r="P14" s="352"/>
      <c r="Q14" s="352"/>
      <c r="R14" s="351" t="s">
        <v>222</v>
      </c>
      <c r="S14" s="351" t="s">
        <v>222</v>
      </c>
      <c r="T14" s="352"/>
      <c r="U14" s="352"/>
      <c r="V14" s="352"/>
      <c r="W14" s="352"/>
      <c r="X14" s="352"/>
      <c r="Y14" s="352"/>
      <c r="Z14" s="352"/>
      <c r="AA14" s="352"/>
      <c r="AB14" s="351" t="s">
        <v>222</v>
      </c>
      <c r="AC14" s="352"/>
      <c r="AD14" s="351" t="s">
        <v>222</v>
      </c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</row>
    <row r="15" spans="1:86" ht="45">
      <c r="A15" s="404" t="s">
        <v>400</v>
      </c>
      <c r="B15" s="367" t="s">
        <v>399</v>
      </c>
      <c r="C15" s="358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1" t="s">
        <v>222</v>
      </c>
      <c r="Q15" s="351" t="s">
        <v>222</v>
      </c>
      <c r="R15" s="351" t="s">
        <v>222</v>
      </c>
      <c r="S15" s="352"/>
      <c r="T15" s="352"/>
      <c r="U15" s="352"/>
      <c r="V15" s="351" t="s">
        <v>222</v>
      </c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</row>
    <row r="16" spans="1:86" ht="45">
      <c r="A16" s="404" t="s">
        <v>398</v>
      </c>
      <c r="B16" s="367" t="s">
        <v>397</v>
      </c>
      <c r="C16" s="358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1" t="s">
        <v>222</v>
      </c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1" t="s">
        <v>222</v>
      </c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</row>
    <row r="17" spans="1:86" ht="45">
      <c r="A17" s="404" t="s">
        <v>396</v>
      </c>
      <c r="B17" s="367" t="s">
        <v>395</v>
      </c>
      <c r="C17" s="358"/>
      <c r="D17" s="352"/>
      <c r="E17" s="352"/>
      <c r="F17" s="352"/>
      <c r="G17" s="352"/>
      <c r="H17" s="352"/>
      <c r="I17" s="351" t="s">
        <v>222</v>
      </c>
      <c r="J17" s="352"/>
      <c r="K17" s="351" t="s">
        <v>222</v>
      </c>
      <c r="L17" s="352"/>
      <c r="M17" s="352"/>
      <c r="N17" s="351" t="s">
        <v>222</v>
      </c>
      <c r="O17" s="352"/>
      <c r="P17" s="351" t="s">
        <v>222</v>
      </c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</row>
    <row r="18" spans="1:86" ht="60">
      <c r="A18" s="404" t="s">
        <v>394</v>
      </c>
      <c r="B18" s="367" t="s">
        <v>393</v>
      </c>
      <c r="C18" s="358"/>
      <c r="D18" s="352"/>
      <c r="E18" s="352"/>
      <c r="F18" s="351" t="s">
        <v>222</v>
      </c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6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1" t="s">
        <v>222</v>
      </c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</row>
    <row r="19" spans="1:86" ht="30">
      <c r="A19" s="404" t="s">
        <v>392</v>
      </c>
      <c r="B19" s="367" t="s">
        <v>391</v>
      </c>
      <c r="C19" s="358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1" t="s">
        <v>222</v>
      </c>
      <c r="R19" s="352"/>
      <c r="S19" s="352"/>
      <c r="T19" s="352"/>
      <c r="U19" s="352"/>
      <c r="V19" s="352"/>
      <c r="W19" s="352"/>
      <c r="X19" s="356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</row>
    <row r="20" spans="1:86" ht="60">
      <c r="A20" s="404" t="s">
        <v>390</v>
      </c>
      <c r="B20" s="367" t="s">
        <v>389</v>
      </c>
      <c r="C20" s="358"/>
      <c r="D20" s="352"/>
      <c r="E20" s="352"/>
      <c r="F20" s="352"/>
      <c r="G20" s="352"/>
      <c r="H20" s="411" t="s">
        <v>222</v>
      </c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1" t="s">
        <v>222</v>
      </c>
      <c r="AC20" s="352"/>
      <c r="AD20" s="352"/>
      <c r="AE20" s="352"/>
      <c r="AF20" s="352"/>
      <c r="AG20" s="351" t="s">
        <v>222</v>
      </c>
      <c r="AH20" s="351" t="s">
        <v>222</v>
      </c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6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1" t="s">
        <v>222</v>
      </c>
      <c r="BH20" s="351" t="s">
        <v>222</v>
      </c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1" t="s">
        <v>222</v>
      </c>
      <c r="BU20" s="351" t="s">
        <v>222</v>
      </c>
      <c r="BV20" s="352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411" t="s">
        <v>222</v>
      </c>
      <c r="CH20" s="411" t="s">
        <v>222</v>
      </c>
    </row>
    <row r="21" spans="1:86" ht="60">
      <c r="A21" s="404" t="s">
        <v>388</v>
      </c>
      <c r="B21" s="367" t="s">
        <v>387</v>
      </c>
      <c r="C21" s="358"/>
      <c r="D21" s="352"/>
      <c r="E21" s="352"/>
      <c r="F21" s="352"/>
      <c r="G21" s="352"/>
      <c r="H21" s="411" t="s">
        <v>222</v>
      </c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1" t="s">
        <v>222</v>
      </c>
      <c r="AC21" s="352"/>
      <c r="AD21" s="352"/>
      <c r="AE21" s="352"/>
      <c r="AF21" s="352"/>
      <c r="AG21" s="351" t="s">
        <v>222</v>
      </c>
      <c r="AH21" s="351" t="s">
        <v>222</v>
      </c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6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1" t="s">
        <v>222</v>
      </c>
      <c r="BH21" s="351" t="s">
        <v>222</v>
      </c>
      <c r="BI21" s="352"/>
      <c r="BJ21" s="352"/>
      <c r="BK21" s="352"/>
      <c r="BL21" s="352"/>
      <c r="BM21" s="352"/>
      <c r="BN21" s="352"/>
      <c r="BO21" s="352"/>
      <c r="BP21" s="352"/>
      <c r="BQ21" s="352"/>
      <c r="BR21" s="352"/>
      <c r="BS21" s="352"/>
      <c r="BT21" s="351" t="s">
        <v>222</v>
      </c>
      <c r="BU21" s="351" t="s">
        <v>222</v>
      </c>
      <c r="BV21" s="352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411" t="s">
        <v>222</v>
      </c>
      <c r="CH21" s="411" t="s">
        <v>222</v>
      </c>
    </row>
    <row r="22" spans="1:86" ht="30">
      <c r="A22" s="404" t="s">
        <v>386</v>
      </c>
      <c r="B22" s="357" t="s">
        <v>385</v>
      </c>
      <c r="C22" s="358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1" t="s">
        <v>222</v>
      </c>
      <c r="AH22" s="351" t="s">
        <v>222</v>
      </c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411" t="s">
        <v>222</v>
      </c>
      <c r="AU22" s="411" t="s">
        <v>222</v>
      </c>
      <c r="AV22" s="352"/>
      <c r="AW22" s="352"/>
      <c r="AX22" s="352"/>
      <c r="AY22" s="352"/>
      <c r="AZ22" s="352"/>
      <c r="BA22" s="352"/>
      <c r="BB22" s="352"/>
      <c r="BC22" s="352"/>
      <c r="BD22" s="352"/>
      <c r="BE22" s="352"/>
      <c r="BF22" s="352"/>
      <c r="BG22" s="351" t="s">
        <v>222</v>
      </c>
      <c r="BH22" s="351" t="s">
        <v>222</v>
      </c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1" t="s">
        <v>222</v>
      </c>
      <c r="BU22" s="351" t="s">
        <v>222</v>
      </c>
      <c r="BV22" s="352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411" t="s">
        <v>222</v>
      </c>
      <c r="CH22" s="411" t="s">
        <v>222</v>
      </c>
    </row>
    <row r="23" spans="1:86" ht="60">
      <c r="A23" s="404" t="s">
        <v>384</v>
      </c>
      <c r="B23" s="357" t="s">
        <v>383</v>
      </c>
      <c r="C23" s="358"/>
      <c r="D23" s="352"/>
      <c r="E23" s="352"/>
      <c r="F23" s="351" t="s">
        <v>222</v>
      </c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1" t="s">
        <v>222</v>
      </c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1" t="s">
        <v>222</v>
      </c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</row>
    <row r="24" spans="1:86" ht="15">
      <c r="A24" s="405"/>
      <c r="B24" s="406" t="s">
        <v>297</v>
      </c>
      <c r="C24" s="360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</row>
    <row r="25" spans="1:86" ht="15">
      <c r="A25" s="405"/>
      <c r="B25" s="408" t="s">
        <v>296</v>
      </c>
      <c r="C25" s="360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</row>
    <row r="26" spans="1:86" ht="45">
      <c r="A26" s="404" t="s">
        <v>382</v>
      </c>
      <c r="B26" s="357" t="s">
        <v>381</v>
      </c>
      <c r="C26" s="358"/>
      <c r="D26" s="351" t="s">
        <v>222</v>
      </c>
      <c r="E26" s="351" t="s">
        <v>222</v>
      </c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1" t="s">
        <v>222</v>
      </c>
      <c r="W26" s="352"/>
      <c r="X26" s="351" t="s">
        <v>222</v>
      </c>
      <c r="Y26" s="351" t="s">
        <v>222</v>
      </c>
      <c r="Z26" s="352"/>
      <c r="AA26" s="351" t="s">
        <v>222</v>
      </c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  <c r="BL26" s="352"/>
      <c r="BM26" s="352"/>
      <c r="BN26" s="352"/>
      <c r="BO26" s="352"/>
      <c r="BP26" s="352"/>
      <c r="BQ26" s="352"/>
      <c r="BR26" s="352"/>
      <c r="BS26" s="352"/>
      <c r="BT26" s="352"/>
      <c r="BU26" s="352"/>
      <c r="BV26" s="352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</row>
    <row r="27" spans="1:86" ht="45">
      <c r="A27" s="404" t="s">
        <v>380</v>
      </c>
      <c r="B27" s="357" t="s">
        <v>379</v>
      </c>
      <c r="C27" s="358"/>
      <c r="D27" s="352"/>
      <c r="E27" s="352"/>
      <c r="F27" s="352"/>
      <c r="G27" s="352"/>
      <c r="H27" s="352"/>
      <c r="I27" s="351" t="s">
        <v>222</v>
      </c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1" t="s">
        <v>222</v>
      </c>
      <c r="V27" s="351" t="s">
        <v>222</v>
      </c>
      <c r="W27" s="352"/>
      <c r="X27" s="351" t="s">
        <v>222</v>
      </c>
      <c r="Y27" s="351" t="s">
        <v>222</v>
      </c>
      <c r="Z27" s="351" t="s">
        <v>222</v>
      </c>
      <c r="AA27" s="352"/>
      <c r="AB27" s="351" t="s">
        <v>222</v>
      </c>
      <c r="AC27" s="352"/>
      <c r="AD27" s="351" t="s">
        <v>222</v>
      </c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</row>
    <row r="28" spans="1:86" ht="30">
      <c r="A28" s="404" t="s">
        <v>378</v>
      </c>
      <c r="B28" s="357" t="s">
        <v>377</v>
      </c>
      <c r="C28" s="358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1" t="s">
        <v>222</v>
      </c>
      <c r="X28" s="352"/>
      <c r="Y28" s="352"/>
      <c r="Z28" s="352"/>
      <c r="AA28" s="352"/>
      <c r="AB28" s="352"/>
      <c r="AC28" s="351" t="s">
        <v>222</v>
      </c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</row>
    <row r="29" spans="1:86" ht="30">
      <c r="A29" s="404" t="s">
        <v>376</v>
      </c>
      <c r="B29" s="357" t="s">
        <v>375</v>
      </c>
      <c r="C29" s="358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1" t="s">
        <v>222</v>
      </c>
      <c r="V29" s="352"/>
      <c r="W29" s="352"/>
      <c r="X29" s="352"/>
      <c r="Y29" s="352"/>
      <c r="Z29" s="352"/>
      <c r="AA29" s="352"/>
      <c r="AB29" s="356"/>
      <c r="AC29" s="352"/>
      <c r="AD29" s="352"/>
      <c r="AE29" s="351" t="s">
        <v>222</v>
      </c>
      <c r="AF29" s="352"/>
      <c r="AG29" s="351" t="s">
        <v>222</v>
      </c>
      <c r="AH29" s="351" t="s">
        <v>222</v>
      </c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6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1" t="s">
        <v>222</v>
      </c>
      <c r="BH29" s="351" t="s">
        <v>222</v>
      </c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1" t="s">
        <v>222</v>
      </c>
      <c r="BU29" s="351" t="s">
        <v>222</v>
      </c>
      <c r="BV29" s="352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</row>
    <row r="30" spans="1:86" ht="15">
      <c r="A30" s="357"/>
      <c r="B30" s="409" t="s">
        <v>283</v>
      </c>
      <c r="C30" s="360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</row>
    <row r="31" spans="1:86" ht="30">
      <c r="A31" s="404" t="s">
        <v>374</v>
      </c>
      <c r="B31" s="354" t="s">
        <v>373</v>
      </c>
      <c r="C31" s="358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1" t="s">
        <v>222</v>
      </c>
      <c r="AK31" s="352"/>
      <c r="AL31" s="352"/>
      <c r="AM31" s="352"/>
      <c r="AN31" s="352"/>
      <c r="AO31" s="352"/>
      <c r="AP31" s="352"/>
      <c r="AQ31" s="352"/>
      <c r="AR31" s="352"/>
      <c r="AS31" s="352"/>
      <c r="AT31" s="351" t="s">
        <v>222</v>
      </c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</row>
    <row r="32" spans="1:86" ht="45">
      <c r="A32" s="404" t="s">
        <v>372</v>
      </c>
      <c r="B32" s="354" t="s">
        <v>371</v>
      </c>
      <c r="C32" s="358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1" t="s">
        <v>222</v>
      </c>
      <c r="AM32" s="352"/>
      <c r="AN32" s="352"/>
      <c r="AO32" s="352"/>
      <c r="AP32" s="352"/>
      <c r="AQ32" s="351" t="s">
        <v>222</v>
      </c>
      <c r="AR32" s="351" t="s">
        <v>222</v>
      </c>
      <c r="AS32" s="352"/>
      <c r="AT32" s="352"/>
      <c r="AU32" s="351" t="s">
        <v>222</v>
      </c>
      <c r="AV32" s="352"/>
      <c r="AW32" s="352"/>
      <c r="AX32" s="352"/>
      <c r="AY32" s="352"/>
      <c r="AZ32" s="352"/>
      <c r="BA32" s="352"/>
      <c r="BB32" s="352"/>
      <c r="BC32" s="352"/>
      <c r="BD32" s="352"/>
      <c r="BE32" s="352"/>
      <c r="BF32" s="352"/>
      <c r="BG32" s="352"/>
      <c r="BH32" s="352"/>
      <c r="BI32" s="352"/>
      <c r="BJ32" s="352"/>
      <c r="BK32" s="352"/>
      <c r="BL32" s="352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</row>
    <row r="33" spans="1:86" ht="15.75">
      <c r="A33" s="404" t="s">
        <v>370</v>
      </c>
      <c r="B33" s="354" t="s">
        <v>369</v>
      </c>
      <c r="C33" s="358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1" t="s">
        <v>222</v>
      </c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</row>
    <row r="34" spans="1:86" ht="30">
      <c r="A34" s="404" t="s">
        <v>368</v>
      </c>
      <c r="B34" s="354" t="s">
        <v>367</v>
      </c>
      <c r="C34" s="358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1" t="s">
        <v>222</v>
      </c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352"/>
      <c r="BA34" s="352"/>
      <c r="BB34" s="352"/>
      <c r="BC34" s="352"/>
      <c r="BD34" s="352"/>
      <c r="BE34" s="352"/>
      <c r="BF34" s="352"/>
      <c r="BG34" s="352"/>
      <c r="BH34" s="352"/>
      <c r="BI34" s="352"/>
      <c r="BJ34" s="352"/>
      <c r="BK34" s="352"/>
      <c r="BL34" s="352"/>
      <c r="BM34" s="352"/>
      <c r="BN34" s="352"/>
      <c r="BO34" s="352"/>
      <c r="BP34" s="352"/>
      <c r="BQ34" s="352"/>
      <c r="BR34" s="352"/>
      <c r="BS34" s="352"/>
      <c r="BT34" s="352"/>
      <c r="BU34" s="352"/>
      <c r="BV34" s="352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</row>
    <row r="35" spans="1:86" ht="30">
      <c r="A35" s="404" t="s">
        <v>366</v>
      </c>
      <c r="B35" s="354" t="s">
        <v>365</v>
      </c>
      <c r="C35" s="358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1" t="s">
        <v>222</v>
      </c>
      <c r="AQ35" s="352"/>
      <c r="AR35" s="352"/>
      <c r="AS35" s="352"/>
      <c r="AT35" s="352"/>
      <c r="AU35" s="352"/>
      <c r="AV35" s="352"/>
      <c r="AW35" s="352"/>
      <c r="AX35" s="352"/>
      <c r="AY35" s="352"/>
      <c r="AZ35" s="352"/>
      <c r="BA35" s="352"/>
      <c r="BB35" s="352"/>
      <c r="BC35" s="352"/>
      <c r="BD35" s="352"/>
      <c r="BE35" s="352"/>
      <c r="BF35" s="352"/>
      <c r="BG35" s="352"/>
      <c r="BH35" s="352"/>
      <c r="BI35" s="352"/>
      <c r="BJ35" s="352"/>
      <c r="BK35" s="352"/>
      <c r="BL35" s="352"/>
      <c r="BM35" s="352"/>
      <c r="BN35" s="352"/>
      <c r="BO35" s="352"/>
      <c r="BP35" s="352"/>
      <c r="BQ35" s="352"/>
      <c r="BR35" s="352"/>
      <c r="BS35" s="352"/>
      <c r="BT35" s="352"/>
      <c r="BU35" s="352"/>
      <c r="BV35" s="352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</row>
    <row r="36" spans="1:86" ht="15.75">
      <c r="A36" s="404" t="s">
        <v>364</v>
      </c>
      <c r="B36" s="354" t="s">
        <v>363</v>
      </c>
      <c r="C36" s="358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1" t="s">
        <v>222</v>
      </c>
      <c r="AL36" s="352"/>
      <c r="AM36" s="352"/>
      <c r="AN36" s="352"/>
      <c r="AO36" s="352"/>
      <c r="AP36" s="352"/>
      <c r="AQ36" s="351" t="s">
        <v>222</v>
      </c>
      <c r="AR36" s="351" t="s">
        <v>222</v>
      </c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6"/>
      <c r="BX36" s="356"/>
      <c r="BY36" s="356"/>
      <c r="BZ36" s="356"/>
      <c r="CA36" s="356"/>
      <c r="CB36" s="356"/>
      <c r="CC36" s="356"/>
      <c r="CD36" s="356"/>
      <c r="CE36" s="351" t="s">
        <v>222</v>
      </c>
      <c r="CF36" s="356"/>
      <c r="CG36" s="356"/>
      <c r="CH36" s="356"/>
    </row>
    <row r="37" spans="1:86" ht="30">
      <c r="A37" s="404" t="s">
        <v>362</v>
      </c>
      <c r="B37" s="354" t="s">
        <v>361</v>
      </c>
      <c r="C37" s="358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1" t="s">
        <v>222</v>
      </c>
      <c r="AT37" s="351" t="s">
        <v>222</v>
      </c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</row>
    <row r="38" spans="1:86" ht="30">
      <c r="A38" s="404" t="s">
        <v>360</v>
      </c>
      <c r="B38" s="354" t="s">
        <v>359</v>
      </c>
      <c r="C38" s="358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1" t="s">
        <v>222</v>
      </c>
      <c r="AH38" s="351" t="s">
        <v>222</v>
      </c>
      <c r="AI38" s="352"/>
      <c r="AJ38" s="351" t="s">
        <v>222</v>
      </c>
      <c r="AK38" s="351" t="s">
        <v>222</v>
      </c>
      <c r="AL38" s="352"/>
      <c r="AM38" s="352"/>
      <c r="AN38" s="351" t="s">
        <v>222</v>
      </c>
      <c r="AO38" s="352"/>
      <c r="AP38" s="352"/>
      <c r="AQ38" s="352"/>
      <c r="AR38" s="352"/>
      <c r="AS38" s="351" t="s">
        <v>222</v>
      </c>
      <c r="AT38" s="351" t="s">
        <v>222</v>
      </c>
      <c r="AU38" s="351" t="s">
        <v>222</v>
      </c>
      <c r="AV38" s="352"/>
      <c r="AW38" s="352"/>
      <c r="AX38" s="352"/>
      <c r="AY38" s="352"/>
      <c r="AZ38" s="352"/>
      <c r="BA38" s="352"/>
      <c r="BB38" s="352"/>
      <c r="BC38" s="352"/>
      <c r="BD38" s="352"/>
      <c r="BE38" s="352"/>
      <c r="BF38" s="352"/>
      <c r="BG38" s="351" t="s">
        <v>222</v>
      </c>
      <c r="BH38" s="351" t="s">
        <v>222</v>
      </c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1" t="s">
        <v>222</v>
      </c>
      <c r="BU38" s="351" t="s">
        <v>222</v>
      </c>
      <c r="BV38" s="352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</row>
    <row r="39" spans="1:86" ht="16.5">
      <c r="A39" s="357"/>
      <c r="B39" s="409" t="s">
        <v>268</v>
      </c>
      <c r="C39" s="360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9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</row>
    <row r="40" spans="1:86" ht="45">
      <c r="A40" s="404" t="s">
        <v>358</v>
      </c>
      <c r="B40" s="357" t="s">
        <v>357</v>
      </c>
      <c r="C40" s="358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9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2"/>
      <c r="AV40" s="352"/>
      <c r="AW40" s="352"/>
      <c r="AX40" s="352"/>
      <c r="AY40" s="352"/>
      <c r="AZ40" s="352"/>
      <c r="BA40" s="352"/>
      <c r="BB40" s="352"/>
      <c r="BC40" s="352"/>
      <c r="BD40" s="351" t="s">
        <v>222</v>
      </c>
      <c r="BE40" s="352"/>
      <c r="BF40" s="351" t="s">
        <v>222</v>
      </c>
      <c r="BG40" s="352"/>
      <c r="BH40" s="352"/>
      <c r="BI40" s="352"/>
      <c r="BJ40" s="352"/>
      <c r="BK40" s="352"/>
      <c r="BL40" s="352"/>
      <c r="BM40" s="352"/>
      <c r="BN40" s="352"/>
      <c r="BO40" s="352"/>
      <c r="BP40" s="352"/>
      <c r="BQ40" s="356"/>
      <c r="BR40" s="352"/>
      <c r="BS40" s="356"/>
      <c r="BT40" s="352"/>
      <c r="BU40" s="352"/>
      <c r="BV40" s="352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</row>
    <row r="41" spans="1:86" ht="30">
      <c r="A41" s="404" t="s">
        <v>356</v>
      </c>
      <c r="B41" s="354" t="s">
        <v>355</v>
      </c>
      <c r="C41" s="358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9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1" t="s">
        <v>222</v>
      </c>
      <c r="AX41" s="352"/>
      <c r="AY41" s="352"/>
      <c r="AZ41" s="352"/>
      <c r="BA41" s="352"/>
      <c r="BB41" s="352"/>
      <c r="BC41" s="351" t="s">
        <v>222</v>
      </c>
      <c r="BD41" s="352"/>
      <c r="BE41" s="352"/>
      <c r="BF41" s="352"/>
      <c r="BG41" s="352"/>
      <c r="BH41" s="352"/>
      <c r="BI41" s="352"/>
      <c r="BJ41" s="356"/>
      <c r="BK41" s="352"/>
      <c r="BL41" s="352"/>
      <c r="BM41" s="352"/>
      <c r="BN41" s="352"/>
      <c r="BO41" s="352"/>
      <c r="BP41" s="356"/>
      <c r="BQ41" s="352"/>
      <c r="BR41" s="352"/>
      <c r="BS41" s="352"/>
      <c r="BT41" s="352"/>
      <c r="BU41" s="352"/>
      <c r="BV41" s="352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</row>
    <row r="42" spans="1:86" ht="60">
      <c r="A42" s="404" t="s">
        <v>354</v>
      </c>
      <c r="B42" s="354" t="s">
        <v>353</v>
      </c>
      <c r="C42" s="358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9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352"/>
      <c r="AQ42" s="352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2"/>
      <c r="BC42" s="352"/>
      <c r="BD42" s="352"/>
      <c r="BE42" s="351" t="s">
        <v>222</v>
      </c>
      <c r="BF42" s="352"/>
      <c r="BG42" s="352"/>
      <c r="BH42" s="352"/>
      <c r="BI42" s="352"/>
      <c r="BJ42" s="352"/>
      <c r="BK42" s="352"/>
      <c r="BL42" s="352"/>
      <c r="BM42" s="352"/>
      <c r="BN42" s="352"/>
      <c r="BO42" s="352"/>
      <c r="BP42" s="352"/>
      <c r="BQ42" s="352"/>
      <c r="BR42" s="356"/>
      <c r="BS42" s="352"/>
      <c r="BT42" s="352"/>
      <c r="BU42" s="352"/>
      <c r="BV42" s="352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</row>
    <row r="43" spans="1:86" ht="30">
      <c r="A43" s="404" t="s">
        <v>352</v>
      </c>
      <c r="B43" s="354" t="s">
        <v>351</v>
      </c>
      <c r="C43" s="358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9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2"/>
      <c r="AR43" s="352"/>
      <c r="AS43" s="352"/>
      <c r="AT43" s="352"/>
      <c r="AU43" s="352"/>
      <c r="AV43" s="352"/>
      <c r="AW43" s="352"/>
      <c r="AX43" s="351" t="s">
        <v>222</v>
      </c>
      <c r="AY43" s="352"/>
      <c r="AZ43" s="352"/>
      <c r="BA43" s="352"/>
      <c r="BB43" s="352"/>
      <c r="BC43" s="352"/>
      <c r="BD43" s="352"/>
      <c r="BE43" s="351" t="s">
        <v>222</v>
      </c>
      <c r="BF43" s="351" t="s">
        <v>222</v>
      </c>
      <c r="BG43" s="351" t="s">
        <v>222</v>
      </c>
      <c r="BH43" s="351" t="s">
        <v>222</v>
      </c>
      <c r="BI43" s="352"/>
      <c r="BJ43" s="352"/>
      <c r="BK43" s="356"/>
      <c r="BL43" s="352"/>
      <c r="BM43" s="352"/>
      <c r="BN43" s="352"/>
      <c r="BO43" s="352"/>
      <c r="BP43" s="352"/>
      <c r="BQ43" s="352"/>
      <c r="BR43" s="356"/>
      <c r="BS43" s="356"/>
      <c r="BT43" s="351" t="s">
        <v>222</v>
      </c>
      <c r="BU43" s="351" t="s">
        <v>222</v>
      </c>
      <c r="BV43" s="352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</row>
    <row r="44" spans="1:86" ht="30">
      <c r="A44" s="404" t="s">
        <v>350</v>
      </c>
      <c r="B44" s="354" t="s">
        <v>349</v>
      </c>
      <c r="C44" s="358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9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1" t="s">
        <v>222</v>
      </c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6"/>
      <c r="BP44" s="352"/>
      <c r="BQ44" s="352"/>
      <c r="BR44" s="352"/>
      <c r="BS44" s="352"/>
      <c r="BT44" s="352"/>
      <c r="BU44" s="352"/>
      <c r="BV44" s="352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</row>
    <row r="45" spans="1:86" ht="30">
      <c r="A45" s="404" t="s">
        <v>348</v>
      </c>
      <c r="B45" s="357" t="s">
        <v>347</v>
      </c>
      <c r="C45" s="358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9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1" t="s">
        <v>222</v>
      </c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6"/>
      <c r="BQ45" s="352"/>
      <c r="BR45" s="352"/>
      <c r="BS45" s="352"/>
      <c r="BT45" s="352"/>
      <c r="BU45" s="352"/>
      <c r="BV45" s="352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</row>
    <row r="46" spans="1:86" ht="45">
      <c r="A46" s="404" t="s">
        <v>346</v>
      </c>
      <c r="B46" s="357" t="s">
        <v>345</v>
      </c>
      <c r="C46" s="358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9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1" t="s">
        <v>222</v>
      </c>
      <c r="AZ46" s="351" t="s">
        <v>222</v>
      </c>
      <c r="BA46" s="352"/>
      <c r="BB46" s="352"/>
      <c r="BC46" s="352"/>
      <c r="BD46" s="351" t="s">
        <v>222</v>
      </c>
      <c r="BE46" s="352"/>
      <c r="BF46" s="351" t="s">
        <v>222</v>
      </c>
      <c r="BG46" s="352"/>
      <c r="BH46" s="352"/>
      <c r="BI46" s="352"/>
      <c r="BJ46" s="352"/>
      <c r="BK46" s="352"/>
      <c r="BL46" s="356"/>
      <c r="BM46" s="356"/>
      <c r="BN46" s="352"/>
      <c r="BO46" s="352"/>
      <c r="BP46" s="352"/>
      <c r="BQ46" s="356"/>
      <c r="BR46" s="352"/>
      <c r="BS46" s="356"/>
      <c r="BT46" s="352"/>
      <c r="BU46" s="352"/>
      <c r="BV46" s="352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</row>
    <row r="47" spans="1:86" ht="45">
      <c r="A47" s="404" t="s">
        <v>344</v>
      </c>
      <c r="B47" s="357" t="s">
        <v>343</v>
      </c>
      <c r="C47" s="358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9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1" t="s">
        <v>222</v>
      </c>
      <c r="BB47" s="352"/>
      <c r="BC47" s="352"/>
      <c r="BD47" s="352"/>
      <c r="BE47" s="352"/>
      <c r="BF47" s="352"/>
      <c r="BG47" s="352"/>
      <c r="BH47" s="352"/>
      <c r="BI47" s="352"/>
      <c r="BJ47" s="352"/>
      <c r="BK47" s="352"/>
      <c r="BL47" s="352"/>
      <c r="BM47" s="352"/>
      <c r="BN47" s="356"/>
      <c r="BO47" s="352"/>
      <c r="BP47" s="352"/>
      <c r="BQ47" s="352"/>
      <c r="BR47" s="352"/>
      <c r="BS47" s="352"/>
      <c r="BT47" s="352"/>
      <c r="BU47" s="352"/>
      <c r="BV47" s="352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</row>
    <row r="48" spans="1:86" ht="30">
      <c r="A48" s="404" t="s">
        <v>342</v>
      </c>
      <c r="B48" s="357" t="s">
        <v>341</v>
      </c>
      <c r="C48" s="358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9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352"/>
      <c r="AS48" s="352"/>
      <c r="AT48" s="352"/>
      <c r="AU48" s="352"/>
      <c r="AV48" s="352"/>
      <c r="AW48" s="352"/>
      <c r="AX48" s="352"/>
      <c r="AY48" s="351" t="s">
        <v>222</v>
      </c>
      <c r="AZ48" s="352"/>
      <c r="BA48" s="352"/>
      <c r="BB48" s="351" t="s">
        <v>222</v>
      </c>
      <c r="BC48" s="352"/>
      <c r="BD48" s="352"/>
      <c r="BE48" s="352"/>
      <c r="BF48" s="352"/>
      <c r="BG48" s="352"/>
      <c r="BH48" s="352"/>
      <c r="BI48" s="352"/>
      <c r="BJ48" s="352"/>
      <c r="BK48" s="352"/>
      <c r="BL48" s="356"/>
      <c r="BM48" s="352"/>
      <c r="BN48" s="352"/>
      <c r="BO48" s="356"/>
      <c r="BP48" s="352"/>
      <c r="BQ48" s="352"/>
      <c r="BR48" s="352"/>
      <c r="BS48" s="352"/>
      <c r="BT48" s="352"/>
      <c r="BU48" s="352"/>
      <c r="BV48" s="352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</row>
    <row r="49" spans="1:86" ht="16.5">
      <c r="A49" s="404"/>
      <c r="B49" s="410" t="s">
        <v>438</v>
      </c>
      <c r="C49" s="358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9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6"/>
      <c r="AZ49" s="352"/>
      <c r="BA49" s="352"/>
      <c r="BB49" s="356"/>
      <c r="BC49" s="352"/>
      <c r="BD49" s="352"/>
      <c r="BE49" s="352"/>
      <c r="BF49" s="352"/>
      <c r="BG49" s="352"/>
      <c r="BH49" s="352"/>
      <c r="BI49" s="352"/>
      <c r="BJ49" s="352"/>
      <c r="BK49" s="352"/>
      <c r="BL49" s="356"/>
      <c r="BM49" s="352"/>
      <c r="BN49" s="352"/>
      <c r="BO49" s="356"/>
      <c r="BP49" s="352"/>
      <c r="BQ49" s="352"/>
      <c r="BR49" s="352"/>
      <c r="BS49" s="352"/>
      <c r="BT49" s="352"/>
      <c r="BU49" s="352"/>
      <c r="BV49" s="352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</row>
    <row r="50" spans="1:86" ht="30">
      <c r="A50" s="404" t="s">
        <v>340</v>
      </c>
      <c r="B50" s="357" t="s">
        <v>339</v>
      </c>
      <c r="C50" s="358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9"/>
      <c r="S50" s="352"/>
      <c r="T50" s="352"/>
      <c r="U50" s="352"/>
      <c r="V50" s="352"/>
      <c r="W50" s="352"/>
      <c r="X50" s="352"/>
      <c r="Y50" s="352"/>
      <c r="Z50" s="352"/>
      <c r="AA50" s="352"/>
      <c r="AB50" s="352"/>
      <c r="AC50" s="352"/>
      <c r="AD50" s="352"/>
      <c r="AE50" s="352"/>
      <c r="AF50" s="352"/>
      <c r="AG50" s="352"/>
      <c r="AH50" s="352"/>
      <c r="AI50" s="352"/>
      <c r="AJ50" s="352"/>
      <c r="AK50" s="352"/>
      <c r="AL50" s="352"/>
      <c r="AM50" s="352"/>
      <c r="AN50" s="352"/>
      <c r="AO50" s="352"/>
      <c r="AP50" s="352"/>
      <c r="AQ50" s="352"/>
      <c r="AR50" s="352"/>
      <c r="AS50" s="352"/>
      <c r="AT50" s="352"/>
      <c r="AU50" s="352"/>
      <c r="AV50" s="352"/>
      <c r="AW50" s="352"/>
      <c r="AX50" s="352"/>
      <c r="AY50" s="351" t="s">
        <v>222</v>
      </c>
      <c r="AZ50" s="352"/>
      <c r="BA50" s="352"/>
      <c r="BB50" s="352"/>
      <c r="BC50" s="351" t="s">
        <v>222</v>
      </c>
      <c r="BD50" s="352"/>
      <c r="BE50" s="352"/>
      <c r="BF50" s="352"/>
      <c r="BG50" s="352"/>
      <c r="BH50" s="352"/>
      <c r="BI50" s="352"/>
      <c r="BJ50" s="352"/>
      <c r="BK50" s="352"/>
      <c r="BL50" s="356"/>
      <c r="BM50" s="352"/>
      <c r="BN50" s="352"/>
      <c r="BO50" s="352"/>
      <c r="BP50" s="356"/>
      <c r="BQ50" s="352"/>
      <c r="BR50" s="352"/>
      <c r="BS50" s="352"/>
      <c r="BT50" s="352"/>
      <c r="BU50" s="352"/>
      <c r="BV50" s="352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</row>
    <row r="51" spans="1:86" ht="225">
      <c r="A51" s="404" t="s">
        <v>439</v>
      </c>
      <c r="B51" s="357" t="s">
        <v>440</v>
      </c>
      <c r="C51" s="358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9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1" t="s">
        <v>222</v>
      </c>
      <c r="BE51" s="352"/>
      <c r="BF51" s="351" t="s">
        <v>222</v>
      </c>
      <c r="BG51" s="352"/>
      <c r="BH51" s="352"/>
      <c r="BI51" s="352"/>
      <c r="BJ51" s="352"/>
      <c r="BK51" s="352"/>
      <c r="BL51" s="352"/>
      <c r="BM51" s="411" t="s">
        <v>222</v>
      </c>
      <c r="BN51" s="352"/>
      <c r="BO51" s="351" t="s">
        <v>222</v>
      </c>
      <c r="BP51" s="352"/>
      <c r="BQ51" s="356"/>
      <c r="BR51" s="352"/>
      <c r="BS51" s="356"/>
      <c r="BT51" s="352"/>
      <c r="BU51" s="352"/>
      <c r="BV51" s="352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</row>
    <row r="52" spans="1:86" ht="60">
      <c r="A52" s="404" t="s">
        <v>441</v>
      </c>
      <c r="B52" s="354" t="s">
        <v>442</v>
      </c>
      <c r="C52" s="358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9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1" t="s">
        <v>222</v>
      </c>
      <c r="AX52" s="352"/>
      <c r="AY52" s="352"/>
      <c r="AZ52" s="352"/>
      <c r="BA52" s="352"/>
      <c r="BB52" s="352"/>
      <c r="BC52" s="351" t="s">
        <v>222</v>
      </c>
      <c r="BD52" s="352"/>
      <c r="BE52" s="352"/>
      <c r="BF52" s="352"/>
      <c r="BG52" s="352"/>
      <c r="BH52" s="352"/>
      <c r="BI52" s="352"/>
      <c r="BJ52" s="351" t="s">
        <v>222</v>
      </c>
      <c r="BK52" s="352"/>
      <c r="BL52" s="352"/>
      <c r="BM52" s="352"/>
      <c r="BN52" s="352"/>
      <c r="BO52" s="352"/>
      <c r="BP52" s="356"/>
      <c r="BQ52" s="352"/>
      <c r="BR52" s="352"/>
      <c r="BS52" s="352"/>
      <c r="BT52" s="352"/>
      <c r="BU52" s="352"/>
      <c r="BV52" s="352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</row>
    <row r="53" spans="1:86" ht="105">
      <c r="A53" s="404" t="s">
        <v>443</v>
      </c>
      <c r="B53" s="354" t="s">
        <v>444</v>
      </c>
      <c r="C53" s="358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9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352"/>
      <c r="AT53" s="352"/>
      <c r="AU53" s="352"/>
      <c r="AV53" s="352"/>
      <c r="AW53" s="352"/>
      <c r="AX53" s="352"/>
      <c r="AY53" s="352"/>
      <c r="AZ53" s="352"/>
      <c r="BA53" s="352"/>
      <c r="BB53" s="352"/>
      <c r="BC53" s="352"/>
      <c r="BD53" s="352"/>
      <c r="BE53" s="351" t="s">
        <v>222</v>
      </c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411" t="s">
        <v>222</v>
      </c>
      <c r="BQ53" s="352"/>
      <c r="BR53" s="356"/>
      <c r="BS53" s="352"/>
      <c r="BT53" s="352"/>
      <c r="BU53" s="352"/>
      <c r="BV53" s="352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</row>
    <row r="54" spans="1:86" ht="60">
      <c r="A54" s="404" t="s">
        <v>445</v>
      </c>
      <c r="B54" s="354" t="s">
        <v>446</v>
      </c>
      <c r="C54" s="358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9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1" t="s">
        <v>222</v>
      </c>
      <c r="AY54" s="352"/>
      <c r="AZ54" s="352"/>
      <c r="BA54" s="352"/>
      <c r="BB54" s="352"/>
      <c r="BC54" s="352"/>
      <c r="BD54" s="352"/>
      <c r="BE54" s="351" t="s">
        <v>222</v>
      </c>
      <c r="BF54" s="351" t="s">
        <v>222</v>
      </c>
      <c r="BG54" s="351" t="s">
        <v>222</v>
      </c>
      <c r="BH54" s="351" t="s">
        <v>222</v>
      </c>
      <c r="BI54" s="352"/>
      <c r="BJ54" s="352"/>
      <c r="BK54" s="351" t="s">
        <v>222</v>
      </c>
      <c r="BL54" s="352"/>
      <c r="BM54" s="352"/>
      <c r="BN54" s="352"/>
      <c r="BO54" s="352"/>
      <c r="BP54" s="352"/>
      <c r="BQ54" s="352"/>
      <c r="BR54" s="356"/>
      <c r="BS54" s="356"/>
      <c r="BT54" s="351" t="s">
        <v>222</v>
      </c>
      <c r="BU54" s="351" t="s">
        <v>222</v>
      </c>
      <c r="BV54" s="352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</row>
    <row r="55" spans="1:86" ht="75">
      <c r="A55" s="404" t="s">
        <v>447</v>
      </c>
      <c r="B55" s="354" t="s">
        <v>448</v>
      </c>
      <c r="C55" s="358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9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352"/>
      <c r="AT55" s="352"/>
      <c r="AU55" s="352"/>
      <c r="AV55" s="352"/>
      <c r="AW55" s="352"/>
      <c r="AX55" s="352"/>
      <c r="AY55" s="352"/>
      <c r="AZ55" s="352"/>
      <c r="BA55" s="352"/>
      <c r="BB55" s="351" t="s">
        <v>222</v>
      </c>
      <c r="BC55" s="352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2"/>
      <c r="BO55" s="356"/>
      <c r="BP55" s="352"/>
      <c r="BQ55" s="352"/>
      <c r="BR55" s="411" t="s">
        <v>222</v>
      </c>
      <c r="BS55" s="352"/>
      <c r="BT55" s="352"/>
      <c r="BU55" s="352"/>
      <c r="BV55" s="352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</row>
    <row r="56" spans="1:86" ht="165">
      <c r="A56" s="404" t="s">
        <v>449</v>
      </c>
      <c r="B56" s="357" t="s">
        <v>450</v>
      </c>
      <c r="C56" s="358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9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1" t="s">
        <v>222</v>
      </c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6"/>
      <c r="BQ56" s="351" t="s">
        <v>222</v>
      </c>
      <c r="BR56" s="352"/>
      <c r="BS56" s="351" t="s">
        <v>222</v>
      </c>
      <c r="BT56" s="352"/>
      <c r="BU56" s="352"/>
      <c r="BV56" s="352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</row>
    <row r="57" spans="1:86" ht="60">
      <c r="A57" s="404" t="s">
        <v>451</v>
      </c>
      <c r="B57" s="357" t="s">
        <v>452</v>
      </c>
      <c r="C57" s="358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9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1" t="s">
        <v>222</v>
      </c>
      <c r="AZ57" s="351" t="s">
        <v>222</v>
      </c>
      <c r="BA57" s="352"/>
      <c r="BB57" s="352"/>
      <c r="BC57" s="352"/>
      <c r="BD57" s="351" t="s">
        <v>222</v>
      </c>
      <c r="BE57" s="352"/>
      <c r="BF57" s="351" t="s">
        <v>222</v>
      </c>
      <c r="BG57" s="352"/>
      <c r="BH57" s="352"/>
      <c r="BI57" s="352"/>
      <c r="BJ57" s="352"/>
      <c r="BK57" s="352"/>
      <c r="BL57" s="351" t="s">
        <v>222</v>
      </c>
      <c r="BM57" s="356"/>
      <c r="BN57" s="352"/>
      <c r="BO57" s="352"/>
      <c r="BP57" s="352"/>
      <c r="BQ57" s="356"/>
      <c r="BR57" s="352"/>
      <c r="BS57" s="356"/>
      <c r="BT57" s="352"/>
      <c r="BU57" s="352"/>
      <c r="BV57" s="352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</row>
    <row r="58" spans="1:86" ht="120">
      <c r="A58" s="404" t="s">
        <v>453</v>
      </c>
      <c r="B58" s="357" t="s">
        <v>454</v>
      </c>
      <c r="C58" s="358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9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1" t="s">
        <v>222</v>
      </c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1" t="s">
        <v>222</v>
      </c>
      <c r="BO58" s="352"/>
      <c r="BP58" s="352"/>
      <c r="BQ58" s="352"/>
      <c r="BR58" s="352"/>
      <c r="BS58" s="352"/>
      <c r="BT58" s="352"/>
      <c r="BU58" s="352"/>
      <c r="BV58" s="352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</row>
    <row r="59" spans="1:86" ht="30">
      <c r="A59" s="404" t="s">
        <v>455</v>
      </c>
      <c r="B59" s="357" t="s">
        <v>456</v>
      </c>
      <c r="C59" s="358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9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1" t="s">
        <v>222</v>
      </c>
      <c r="AZ59" s="352"/>
      <c r="BA59" s="352"/>
      <c r="BB59" s="351" t="s">
        <v>222</v>
      </c>
      <c r="BC59" s="352"/>
      <c r="BD59" s="352"/>
      <c r="BE59" s="352"/>
      <c r="BF59" s="352"/>
      <c r="BG59" s="352"/>
      <c r="BH59" s="352"/>
      <c r="BI59" s="352"/>
      <c r="BJ59" s="352"/>
      <c r="BK59" s="352"/>
      <c r="BL59" s="411" t="s">
        <v>222</v>
      </c>
      <c r="BM59" s="352"/>
      <c r="BN59" s="352"/>
      <c r="BO59" s="356"/>
      <c r="BP59" s="352"/>
      <c r="BQ59" s="352"/>
      <c r="BR59" s="352"/>
      <c r="BS59" s="352"/>
      <c r="BT59" s="352"/>
      <c r="BU59" s="352"/>
      <c r="BV59" s="352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</row>
    <row r="60" spans="1:86" ht="60">
      <c r="A60" s="404" t="s">
        <v>457</v>
      </c>
      <c r="B60" s="357" t="s">
        <v>458</v>
      </c>
      <c r="C60" s="358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9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1" t="s">
        <v>222</v>
      </c>
      <c r="AZ60" s="352"/>
      <c r="BA60" s="352"/>
      <c r="BB60" s="352"/>
      <c r="BC60" s="351" t="s">
        <v>222</v>
      </c>
      <c r="BD60" s="352"/>
      <c r="BE60" s="352"/>
      <c r="BF60" s="352"/>
      <c r="BG60" s="352"/>
      <c r="BH60" s="352"/>
      <c r="BI60" s="352"/>
      <c r="BJ60" s="352"/>
      <c r="BK60" s="352"/>
      <c r="BL60" s="351" t="s">
        <v>222</v>
      </c>
      <c r="BM60" s="352"/>
      <c r="BN60" s="352"/>
      <c r="BO60" s="352"/>
      <c r="BP60" s="356"/>
      <c r="BQ60" s="352"/>
      <c r="BR60" s="352"/>
      <c r="BS60" s="351" t="s">
        <v>222</v>
      </c>
      <c r="BT60" s="352"/>
      <c r="BU60" s="352"/>
      <c r="BV60" s="352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</row>
    <row r="61" spans="1:86" ht="16.5">
      <c r="A61" s="355"/>
      <c r="B61" s="409" t="s">
        <v>459</v>
      </c>
      <c r="C61" s="358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9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6"/>
      <c r="AZ61" s="352"/>
      <c r="BA61" s="352"/>
      <c r="BB61" s="352"/>
      <c r="BC61" s="356"/>
      <c r="BD61" s="352"/>
      <c r="BE61" s="352"/>
      <c r="BF61" s="352"/>
      <c r="BG61" s="352"/>
      <c r="BH61" s="352"/>
      <c r="BI61" s="352"/>
      <c r="BJ61" s="352"/>
      <c r="BK61" s="352"/>
      <c r="BL61" s="356"/>
      <c r="BM61" s="352"/>
      <c r="BN61" s="352"/>
      <c r="BO61" s="352"/>
      <c r="BP61" s="356"/>
      <c r="BQ61" s="352"/>
      <c r="BR61" s="352"/>
      <c r="BS61" s="356"/>
      <c r="BT61" s="352"/>
      <c r="BU61" s="352"/>
      <c r="BV61" s="352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</row>
    <row r="62" spans="1:86" ht="16.5">
      <c r="A62" s="355" t="s">
        <v>460</v>
      </c>
      <c r="B62" s="361" t="s">
        <v>461</v>
      </c>
      <c r="C62" s="358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9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6"/>
      <c r="AZ62" s="352"/>
      <c r="BA62" s="352"/>
      <c r="BB62" s="352"/>
      <c r="BC62" s="356"/>
      <c r="BD62" s="352"/>
      <c r="BE62" s="352"/>
      <c r="BF62" s="352"/>
      <c r="BG62" s="352"/>
      <c r="BH62" s="352"/>
      <c r="BI62" s="352"/>
      <c r="BJ62" s="352"/>
      <c r="BK62" s="352"/>
      <c r="BL62" s="356"/>
      <c r="BM62" s="352"/>
      <c r="BN62" s="352"/>
      <c r="BO62" s="352"/>
      <c r="BP62" s="356"/>
      <c r="BQ62" s="352"/>
      <c r="BR62" s="352"/>
      <c r="BS62" s="356"/>
      <c r="BT62" s="352"/>
      <c r="BU62" s="352"/>
      <c r="BV62" s="352"/>
      <c r="BW62" s="356"/>
      <c r="BX62" s="356"/>
      <c r="BY62" s="356"/>
      <c r="BZ62" s="356"/>
      <c r="CA62" s="356"/>
      <c r="CB62" s="356"/>
      <c r="CC62" s="411" t="s">
        <v>222</v>
      </c>
      <c r="CD62" s="356"/>
      <c r="CE62" s="356"/>
      <c r="CF62" s="356"/>
      <c r="CG62" s="356"/>
      <c r="CH62" s="356"/>
    </row>
    <row r="63" spans="1:86" ht="16.5">
      <c r="A63" s="355" t="s">
        <v>462</v>
      </c>
      <c r="B63" s="361" t="s">
        <v>463</v>
      </c>
      <c r="C63" s="358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9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6"/>
      <c r="AZ63" s="352"/>
      <c r="BA63" s="352"/>
      <c r="BB63" s="352"/>
      <c r="BC63" s="356"/>
      <c r="BD63" s="352"/>
      <c r="BE63" s="352"/>
      <c r="BF63" s="352"/>
      <c r="BG63" s="352"/>
      <c r="BH63" s="352"/>
      <c r="BI63" s="352"/>
      <c r="BJ63" s="352"/>
      <c r="BK63" s="352"/>
      <c r="BL63" s="356"/>
      <c r="BM63" s="352"/>
      <c r="BN63" s="352"/>
      <c r="BO63" s="352"/>
      <c r="BP63" s="356"/>
      <c r="BQ63" s="352"/>
      <c r="BR63" s="352"/>
      <c r="BS63" s="356"/>
      <c r="BT63" s="352"/>
      <c r="BU63" s="352"/>
      <c r="BV63" s="352"/>
      <c r="BW63" s="356"/>
      <c r="BX63" s="411" t="s">
        <v>222</v>
      </c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</row>
    <row r="64" spans="1:86" ht="30">
      <c r="A64" s="355" t="s">
        <v>464</v>
      </c>
      <c r="B64" s="361" t="s">
        <v>465</v>
      </c>
      <c r="C64" s="358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9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6"/>
      <c r="AZ64" s="352"/>
      <c r="BA64" s="352"/>
      <c r="BB64" s="352"/>
      <c r="BC64" s="356"/>
      <c r="BD64" s="352"/>
      <c r="BE64" s="352"/>
      <c r="BF64" s="352"/>
      <c r="BG64" s="352"/>
      <c r="BH64" s="352"/>
      <c r="BI64" s="352"/>
      <c r="BJ64" s="352"/>
      <c r="BK64" s="352"/>
      <c r="BL64" s="356"/>
      <c r="BM64" s="352"/>
      <c r="BN64" s="352"/>
      <c r="BO64" s="352"/>
      <c r="BP64" s="356"/>
      <c r="BQ64" s="352"/>
      <c r="BR64" s="352"/>
      <c r="BS64" s="356"/>
      <c r="BT64" s="352"/>
      <c r="BU64" s="352"/>
      <c r="BV64" s="352"/>
      <c r="BW64" s="356"/>
      <c r="BX64" s="356"/>
      <c r="BY64" s="356"/>
      <c r="BZ64" s="356"/>
      <c r="CA64" s="356"/>
      <c r="CB64" s="411" t="s">
        <v>222</v>
      </c>
      <c r="CC64" s="356"/>
      <c r="CD64" s="356"/>
      <c r="CE64" s="356"/>
      <c r="CF64" s="356"/>
      <c r="CG64" s="356"/>
      <c r="CH64" s="356"/>
    </row>
    <row r="65" spans="1:86" ht="30">
      <c r="A65" s="355" t="s">
        <v>466</v>
      </c>
      <c r="B65" s="361" t="s">
        <v>467</v>
      </c>
      <c r="C65" s="358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9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6"/>
      <c r="AZ65" s="352"/>
      <c r="BA65" s="352"/>
      <c r="BB65" s="352"/>
      <c r="BC65" s="356"/>
      <c r="BD65" s="352"/>
      <c r="BE65" s="352"/>
      <c r="BF65" s="352"/>
      <c r="BG65" s="352"/>
      <c r="BH65" s="352"/>
      <c r="BI65" s="352"/>
      <c r="BJ65" s="352"/>
      <c r="BK65" s="352"/>
      <c r="BL65" s="356"/>
      <c r="BM65" s="352"/>
      <c r="BN65" s="352"/>
      <c r="BO65" s="352"/>
      <c r="BP65" s="356"/>
      <c r="BQ65" s="352"/>
      <c r="BR65" s="352"/>
      <c r="BS65" s="356"/>
      <c r="BT65" s="352"/>
      <c r="BU65" s="352"/>
      <c r="BV65" s="352"/>
      <c r="BW65" s="356"/>
      <c r="BX65" s="356"/>
      <c r="BY65" s="356"/>
      <c r="BZ65" s="356"/>
      <c r="CA65" s="411" t="s">
        <v>222</v>
      </c>
      <c r="CB65" s="411" t="s">
        <v>222</v>
      </c>
      <c r="CC65" s="356"/>
      <c r="CD65" s="356"/>
      <c r="CE65" s="356"/>
      <c r="CF65" s="356"/>
      <c r="CG65" s="356"/>
      <c r="CH65" s="356"/>
    </row>
    <row r="66" spans="1:86" ht="30">
      <c r="A66" s="355" t="s">
        <v>468</v>
      </c>
      <c r="B66" s="361" t="s">
        <v>469</v>
      </c>
      <c r="C66" s="358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9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2"/>
      <c r="AS66" s="352"/>
      <c r="AT66" s="352"/>
      <c r="AU66" s="352"/>
      <c r="AV66" s="352"/>
      <c r="AW66" s="352"/>
      <c r="AX66" s="352"/>
      <c r="AY66" s="356"/>
      <c r="AZ66" s="352"/>
      <c r="BA66" s="352"/>
      <c r="BB66" s="352"/>
      <c r="BC66" s="356"/>
      <c r="BD66" s="352"/>
      <c r="BE66" s="352"/>
      <c r="BF66" s="352"/>
      <c r="BG66" s="352"/>
      <c r="BH66" s="352"/>
      <c r="BI66" s="352"/>
      <c r="BJ66" s="352"/>
      <c r="BK66" s="352"/>
      <c r="BL66" s="356"/>
      <c r="BM66" s="352"/>
      <c r="BN66" s="352"/>
      <c r="BO66" s="352"/>
      <c r="BP66" s="356"/>
      <c r="BQ66" s="352"/>
      <c r="BR66" s="352"/>
      <c r="BS66" s="356"/>
      <c r="BT66" s="352"/>
      <c r="BU66" s="352"/>
      <c r="BV66" s="352"/>
      <c r="BW66" s="411" t="s">
        <v>222</v>
      </c>
      <c r="BX66" s="411" t="s">
        <v>222</v>
      </c>
      <c r="BY66" s="356"/>
      <c r="BZ66" s="356"/>
      <c r="CA66" s="356"/>
      <c r="CB66" s="356"/>
      <c r="CC66" s="356"/>
      <c r="CD66" s="411" t="s">
        <v>222</v>
      </c>
      <c r="CE66" s="356"/>
      <c r="CF66" s="356"/>
      <c r="CG66" s="356"/>
      <c r="CH66" s="356"/>
    </row>
    <row r="67" spans="1:86" ht="30">
      <c r="A67" s="355" t="s">
        <v>470</v>
      </c>
      <c r="B67" s="361" t="s">
        <v>471</v>
      </c>
      <c r="C67" s="358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9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6"/>
      <c r="AZ67" s="352"/>
      <c r="BA67" s="352"/>
      <c r="BB67" s="352"/>
      <c r="BC67" s="356"/>
      <c r="BD67" s="352"/>
      <c r="BE67" s="352"/>
      <c r="BF67" s="352"/>
      <c r="BG67" s="352"/>
      <c r="BH67" s="352"/>
      <c r="BI67" s="352"/>
      <c r="BJ67" s="352"/>
      <c r="BK67" s="352"/>
      <c r="BL67" s="356"/>
      <c r="BM67" s="352"/>
      <c r="BN67" s="352"/>
      <c r="BO67" s="352"/>
      <c r="BP67" s="356"/>
      <c r="BQ67" s="352"/>
      <c r="BR67" s="352"/>
      <c r="BS67" s="356"/>
      <c r="BT67" s="352"/>
      <c r="BU67" s="352"/>
      <c r="BV67" s="352"/>
      <c r="BW67" s="356"/>
      <c r="BX67" s="356"/>
      <c r="BY67" s="356"/>
      <c r="BZ67" s="411" t="s">
        <v>222</v>
      </c>
      <c r="CA67" s="356"/>
      <c r="CB67" s="356"/>
      <c r="CC67" s="356"/>
      <c r="CD67" s="356"/>
      <c r="CE67" s="356"/>
      <c r="CF67" s="356"/>
      <c r="CG67" s="356"/>
      <c r="CH67" s="356"/>
    </row>
    <row r="68" spans="1:86" ht="30">
      <c r="A68" s="355" t="s">
        <v>472</v>
      </c>
      <c r="B68" s="361" t="s">
        <v>359</v>
      </c>
      <c r="C68" s="358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9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6"/>
      <c r="AZ68" s="352"/>
      <c r="BA68" s="352"/>
      <c r="BB68" s="352"/>
      <c r="BC68" s="356"/>
      <c r="BD68" s="352"/>
      <c r="BE68" s="352"/>
      <c r="BF68" s="352"/>
      <c r="BG68" s="352"/>
      <c r="BH68" s="352"/>
      <c r="BI68" s="352"/>
      <c r="BJ68" s="352"/>
      <c r="BK68" s="352"/>
      <c r="BL68" s="356"/>
      <c r="BM68" s="352"/>
      <c r="BN68" s="352"/>
      <c r="BO68" s="352"/>
      <c r="BP68" s="356"/>
      <c r="BQ68" s="352"/>
      <c r="BR68" s="352"/>
      <c r="BS68" s="356"/>
      <c r="BT68" s="352"/>
      <c r="BU68" s="352"/>
      <c r="BV68" s="352"/>
      <c r="BW68" s="356"/>
      <c r="BX68" s="356"/>
      <c r="BY68" s="356"/>
      <c r="BZ68" s="356"/>
      <c r="CA68" s="356"/>
      <c r="CB68" s="356"/>
      <c r="CC68" s="356"/>
      <c r="CD68" s="356"/>
      <c r="CE68" s="411" t="s">
        <v>222</v>
      </c>
      <c r="CF68" s="356"/>
      <c r="CG68" s="356"/>
      <c r="CH68" s="356"/>
    </row>
    <row r="69" spans="1:86" ht="30">
      <c r="A69" s="355" t="s">
        <v>473</v>
      </c>
      <c r="B69" s="361" t="s">
        <v>474</v>
      </c>
      <c r="C69" s="358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9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6"/>
      <c r="AZ69" s="352"/>
      <c r="BA69" s="352"/>
      <c r="BB69" s="352"/>
      <c r="BC69" s="356"/>
      <c r="BD69" s="352"/>
      <c r="BE69" s="352"/>
      <c r="BF69" s="352"/>
      <c r="BG69" s="352"/>
      <c r="BH69" s="352"/>
      <c r="BI69" s="352"/>
      <c r="BJ69" s="352"/>
      <c r="BK69" s="352"/>
      <c r="BL69" s="356"/>
      <c r="BM69" s="352"/>
      <c r="BN69" s="352"/>
      <c r="BO69" s="352"/>
      <c r="BP69" s="356"/>
      <c r="BQ69" s="352"/>
      <c r="BR69" s="352"/>
      <c r="BS69" s="356"/>
      <c r="BT69" s="352"/>
      <c r="BU69" s="352"/>
      <c r="BV69" s="352"/>
      <c r="BW69" s="356"/>
      <c r="BX69" s="356"/>
      <c r="BY69" s="411" t="s">
        <v>222</v>
      </c>
      <c r="BZ69" s="356"/>
      <c r="CA69" s="356"/>
      <c r="CB69" s="356"/>
      <c r="CC69" s="356"/>
      <c r="CD69" s="356"/>
      <c r="CE69" s="356"/>
      <c r="CF69" s="356"/>
      <c r="CG69" s="356"/>
      <c r="CH69" s="356"/>
    </row>
    <row r="70" spans="1:86" ht="16.5">
      <c r="A70" s="355" t="s">
        <v>475</v>
      </c>
      <c r="B70" s="361" t="s">
        <v>476</v>
      </c>
      <c r="C70" s="358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9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6"/>
      <c r="AZ70" s="352"/>
      <c r="BA70" s="352"/>
      <c r="BB70" s="352"/>
      <c r="BC70" s="356"/>
      <c r="BD70" s="352"/>
      <c r="BE70" s="352"/>
      <c r="BF70" s="352"/>
      <c r="BG70" s="352"/>
      <c r="BH70" s="352"/>
      <c r="BI70" s="352"/>
      <c r="BJ70" s="352"/>
      <c r="BK70" s="352"/>
      <c r="BL70" s="356"/>
      <c r="BM70" s="352"/>
      <c r="BN70" s="352"/>
      <c r="BO70" s="352"/>
      <c r="BP70" s="356"/>
      <c r="BQ70" s="352"/>
      <c r="BR70" s="352"/>
      <c r="BS70" s="356"/>
      <c r="BT70" s="352"/>
      <c r="BU70" s="352"/>
      <c r="BV70" s="352"/>
      <c r="BW70" s="411" t="s">
        <v>222</v>
      </c>
      <c r="BX70" s="356"/>
      <c r="BY70" s="411" t="s">
        <v>222</v>
      </c>
      <c r="BZ70" s="356"/>
      <c r="CA70" s="411" t="s">
        <v>222</v>
      </c>
      <c r="CB70" s="356"/>
      <c r="CC70" s="411" t="s">
        <v>222</v>
      </c>
      <c r="CD70" s="411" t="s">
        <v>222</v>
      </c>
      <c r="CE70" s="356"/>
      <c r="CF70" s="411" t="s">
        <v>222</v>
      </c>
      <c r="CG70" s="356"/>
      <c r="CH70" s="356"/>
    </row>
    <row r="71" spans="1:86" ht="16.5">
      <c r="A71" s="355" t="s">
        <v>477</v>
      </c>
      <c r="B71" s="361" t="s">
        <v>478</v>
      </c>
      <c r="C71" s="358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9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6"/>
      <c r="AZ71" s="352"/>
      <c r="BA71" s="352"/>
      <c r="BB71" s="352"/>
      <c r="BC71" s="356"/>
      <c r="BD71" s="352"/>
      <c r="BE71" s="352"/>
      <c r="BF71" s="352"/>
      <c r="BG71" s="352"/>
      <c r="BH71" s="352"/>
      <c r="BI71" s="352"/>
      <c r="BJ71" s="352"/>
      <c r="BK71" s="352"/>
      <c r="BL71" s="356"/>
      <c r="BM71" s="352"/>
      <c r="BN71" s="352"/>
      <c r="BO71" s="352"/>
      <c r="BP71" s="356"/>
      <c r="BQ71" s="352"/>
      <c r="BR71" s="352"/>
      <c r="BS71" s="356"/>
      <c r="BT71" s="352"/>
      <c r="BU71" s="352"/>
      <c r="BV71" s="352"/>
      <c r="BW71" s="356"/>
      <c r="BX71" s="356"/>
      <c r="BY71" s="356"/>
      <c r="BZ71" s="356"/>
      <c r="CA71" s="356"/>
      <c r="CB71" s="356"/>
      <c r="CC71" s="356"/>
      <c r="CD71" s="356"/>
      <c r="CE71" s="356"/>
      <c r="CF71" s="411" t="s">
        <v>222</v>
      </c>
      <c r="CG71" s="356"/>
      <c r="CH71" s="356"/>
    </row>
    <row r="72" spans="1:86" ht="16.5">
      <c r="A72" s="830" t="s">
        <v>338</v>
      </c>
      <c r="B72" s="831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  <c r="BL72" s="359"/>
      <c r="BM72" s="359"/>
      <c r="BN72" s="359"/>
      <c r="BO72" s="359"/>
      <c r="BP72" s="359"/>
      <c r="BQ72" s="359"/>
      <c r="BR72" s="359"/>
      <c r="BS72" s="359"/>
      <c r="BT72" s="359"/>
      <c r="BU72" s="359"/>
      <c r="BV72" s="359"/>
      <c r="BW72" s="412"/>
      <c r="BX72" s="412"/>
      <c r="BY72" s="412"/>
      <c r="BZ72" s="412"/>
      <c r="CA72" s="412"/>
      <c r="CB72" s="412"/>
      <c r="CC72" s="412"/>
      <c r="CD72" s="412"/>
      <c r="CE72" s="412"/>
      <c r="CF72" s="412"/>
      <c r="CG72" s="412"/>
      <c r="CH72" s="412"/>
    </row>
    <row r="73" spans="1:86" ht="60">
      <c r="A73" s="355" t="s">
        <v>337</v>
      </c>
      <c r="B73" s="367" t="s">
        <v>336</v>
      </c>
      <c r="C73" s="365"/>
      <c r="D73" s="351" t="s">
        <v>222</v>
      </c>
      <c r="E73" s="351" t="s">
        <v>222</v>
      </c>
      <c r="F73" s="351" t="s">
        <v>222</v>
      </c>
      <c r="G73" s="359"/>
      <c r="H73" s="359"/>
      <c r="I73" s="351" t="s">
        <v>222</v>
      </c>
      <c r="J73" s="351" t="s">
        <v>222</v>
      </c>
      <c r="K73" s="351" t="s">
        <v>222</v>
      </c>
      <c r="L73" s="351" t="s">
        <v>222</v>
      </c>
      <c r="M73" s="359"/>
      <c r="N73" s="359"/>
      <c r="O73" s="359"/>
      <c r="P73" s="351" t="s">
        <v>222</v>
      </c>
      <c r="Q73" s="359"/>
      <c r="R73" s="359"/>
      <c r="S73" s="351" t="s">
        <v>222</v>
      </c>
      <c r="T73" s="359"/>
      <c r="U73" s="359"/>
      <c r="V73" s="351" t="s">
        <v>222</v>
      </c>
      <c r="W73" s="359"/>
      <c r="X73" s="356"/>
      <c r="Y73" s="359"/>
      <c r="Z73" s="359"/>
      <c r="AA73" s="359"/>
      <c r="AB73" s="359"/>
      <c r="AC73" s="359"/>
      <c r="AD73" s="351" t="s">
        <v>222</v>
      </c>
      <c r="AE73" s="359"/>
      <c r="AF73" s="359"/>
      <c r="AG73" s="359"/>
      <c r="AH73" s="359"/>
      <c r="AI73" s="359"/>
      <c r="AJ73" s="359"/>
      <c r="AK73" s="351" t="s">
        <v>222</v>
      </c>
      <c r="AL73" s="359"/>
      <c r="AM73" s="351" t="s">
        <v>222</v>
      </c>
      <c r="AN73" s="351" t="s">
        <v>222</v>
      </c>
      <c r="AO73" s="359"/>
      <c r="AP73" s="359"/>
      <c r="AQ73" s="351" t="s">
        <v>222</v>
      </c>
      <c r="AR73" s="351" t="s">
        <v>222</v>
      </c>
      <c r="AS73" s="351" t="s">
        <v>222</v>
      </c>
      <c r="AT73" s="351" t="s">
        <v>222</v>
      </c>
      <c r="AU73" s="351" t="s">
        <v>222</v>
      </c>
      <c r="AV73" s="359"/>
      <c r="AW73" s="359"/>
      <c r="AX73" s="359"/>
      <c r="AY73" s="359"/>
      <c r="AZ73" s="359"/>
      <c r="BA73" s="359"/>
      <c r="BB73" s="359"/>
      <c r="BC73" s="359"/>
      <c r="BD73" s="359"/>
      <c r="BE73" s="359"/>
      <c r="BF73" s="359"/>
      <c r="BG73" s="359"/>
      <c r="BH73" s="359"/>
      <c r="BI73" s="359"/>
      <c r="BJ73" s="359"/>
      <c r="BK73" s="359"/>
      <c r="BL73" s="359"/>
      <c r="BM73" s="359"/>
      <c r="BN73" s="359"/>
      <c r="BO73" s="359"/>
      <c r="BP73" s="359"/>
      <c r="BQ73" s="359"/>
      <c r="BR73" s="359"/>
      <c r="BS73" s="359"/>
      <c r="BT73" s="359"/>
      <c r="BU73" s="359"/>
      <c r="BV73" s="359"/>
      <c r="BW73" s="411" t="s">
        <v>222</v>
      </c>
      <c r="BX73" s="412"/>
      <c r="BY73" s="412"/>
      <c r="BZ73" s="412"/>
      <c r="CA73" s="411" t="s">
        <v>222</v>
      </c>
      <c r="CB73" s="412"/>
      <c r="CC73" s="412"/>
      <c r="CD73" s="411" t="s">
        <v>222</v>
      </c>
      <c r="CE73" s="412"/>
      <c r="CF73" s="412"/>
      <c r="CG73" s="412"/>
      <c r="CH73" s="412"/>
    </row>
    <row r="74" spans="1:86" ht="45">
      <c r="A74" s="355" t="s">
        <v>335</v>
      </c>
      <c r="B74" s="367" t="s">
        <v>334</v>
      </c>
      <c r="C74" s="365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411" t="s">
        <v>222</v>
      </c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1" t="s">
        <v>222</v>
      </c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359"/>
      <c r="BI74" s="359"/>
      <c r="BJ74" s="359"/>
      <c r="BK74" s="359"/>
      <c r="BL74" s="359"/>
      <c r="BM74" s="359"/>
      <c r="BN74" s="359"/>
      <c r="BO74" s="359"/>
      <c r="BP74" s="359"/>
      <c r="BQ74" s="359"/>
      <c r="BR74" s="359"/>
      <c r="BS74" s="359"/>
      <c r="BT74" s="359"/>
      <c r="BU74" s="359"/>
      <c r="BV74" s="359"/>
      <c r="BW74" s="412"/>
      <c r="BX74" s="412"/>
      <c r="BY74" s="412"/>
      <c r="BZ74" s="412"/>
      <c r="CA74" s="412"/>
      <c r="CB74" s="412"/>
      <c r="CC74" s="412"/>
      <c r="CD74" s="412"/>
      <c r="CE74" s="412"/>
      <c r="CF74" s="412"/>
      <c r="CG74" s="412"/>
      <c r="CH74" s="412"/>
    </row>
    <row r="75" spans="1:86" ht="45">
      <c r="A75" s="355" t="s">
        <v>333</v>
      </c>
      <c r="B75" s="367" t="s">
        <v>332</v>
      </c>
      <c r="C75" s="365"/>
      <c r="D75" s="359"/>
      <c r="E75" s="359"/>
      <c r="F75" s="359"/>
      <c r="G75" s="359"/>
      <c r="H75" s="359"/>
      <c r="I75" s="351" t="s">
        <v>222</v>
      </c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1" t="s">
        <v>222</v>
      </c>
      <c r="W75" s="359"/>
      <c r="X75" s="356"/>
      <c r="Y75" s="359"/>
      <c r="Z75" s="359"/>
      <c r="AA75" s="359"/>
      <c r="AB75" s="359"/>
      <c r="AC75" s="359"/>
      <c r="AD75" s="351" t="s">
        <v>222</v>
      </c>
      <c r="AE75" s="359"/>
      <c r="AF75" s="359"/>
      <c r="AG75" s="359"/>
      <c r="AH75" s="359"/>
      <c r="AI75" s="359"/>
      <c r="AJ75" s="351" t="s">
        <v>222</v>
      </c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359"/>
      <c r="AW75" s="359"/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359"/>
      <c r="BI75" s="359"/>
      <c r="BJ75" s="359"/>
      <c r="BK75" s="359"/>
      <c r="BL75" s="359"/>
      <c r="BM75" s="359"/>
      <c r="BN75" s="359"/>
      <c r="BO75" s="359"/>
      <c r="BP75" s="359"/>
      <c r="BQ75" s="359"/>
      <c r="BR75" s="359"/>
      <c r="BS75" s="359"/>
      <c r="BT75" s="359"/>
      <c r="BU75" s="359"/>
      <c r="BV75" s="359"/>
      <c r="BW75" s="412"/>
      <c r="BX75" s="412"/>
      <c r="BY75" s="412"/>
      <c r="BZ75" s="412"/>
      <c r="CA75" s="412"/>
      <c r="CB75" s="412"/>
      <c r="CC75" s="412"/>
      <c r="CD75" s="412"/>
      <c r="CE75" s="412"/>
      <c r="CF75" s="412"/>
      <c r="CG75" s="412"/>
      <c r="CH75" s="412"/>
    </row>
    <row r="76" spans="1:86" ht="45">
      <c r="A76" s="355" t="s">
        <v>331</v>
      </c>
      <c r="B76" s="367" t="s">
        <v>330</v>
      </c>
      <c r="C76" s="365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1" t="s">
        <v>222</v>
      </c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359"/>
      <c r="BI76" s="359"/>
      <c r="BJ76" s="359"/>
      <c r="BK76" s="359"/>
      <c r="BL76" s="359"/>
      <c r="BM76" s="359"/>
      <c r="BN76" s="359"/>
      <c r="BO76" s="359"/>
      <c r="BP76" s="359"/>
      <c r="BQ76" s="359"/>
      <c r="BR76" s="359"/>
      <c r="BS76" s="359"/>
      <c r="BT76" s="359"/>
      <c r="BU76" s="359"/>
      <c r="BV76" s="359"/>
      <c r="BW76" s="412"/>
      <c r="BX76" s="412"/>
      <c r="BY76" s="412"/>
      <c r="BZ76" s="412"/>
      <c r="CA76" s="412"/>
      <c r="CB76" s="412"/>
      <c r="CC76" s="412"/>
      <c r="CD76" s="412"/>
      <c r="CE76" s="412"/>
      <c r="CF76" s="412"/>
      <c r="CG76" s="412"/>
      <c r="CH76" s="412"/>
    </row>
    <row r="77" spans="1:86" ht="105">
      <c r="A77" s="355" t="s">
        <v>329</v>
      </c>
      <c r="B77" s="367" t="s">
        <v>328</v>
      </c>
      <c r="C77" s="365"/>
      <c r="D77" s="411" t="s">
        <v>222</v>
      </c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2"/>
      <c r="W77" s="359"/>
      <c r="X77" s="356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359"/>
      <c r="BI77" s="359"/>
      <c r="BJ77" s="359"/>
      <c r="BK77" s="359"/>
      <c r="BL77" s="359"/>
      <c r="BM77" s="359"/>
      <c r="BN77" s="359"/>
      <c r="BO77" s="359"/>
      <c r="BP77" s="359"/>
      <c r="BQ77" s="359"/>
      <c r="BR77" s="359"/>
      <c r="BS77" s="359"/>
      <c r="BT77" s="359"/>
      <c r="BU77" s="359"/>
      <c r="BV77" s="359"/>
      <c r="BW77" s="412"/>
      <c r="BX77" s="412"/>
      <c r="BY77" s="412"/>
      <c r="BZ77" s="412"/>
      <c r="CA77" s="412"/>
      <c r="CB77" s="412"/>
      <c r="CC77" s="412"/>
      <c r="CD77" s="412"/>
      <c r="CE77" s="412"/>
      <c r="CF77" s="412"/>
      <c r="CG77" s="412"/>
      <c r="CH77" s="412"/>
    </row>
    <row r="78" spans="1:86" ht="45">
      <c r="A78" s="355" t="s">
        <v>327</v>
      </c>
      <c r="B78" s="367" t="s">
        <v>326</v>
      </c>
      <c r="C78" s="365"/>
      <c r="D78" s="359"/>
      <c r="E78" s="359"/>
      <c r="F78" s="359"/>
      <c r="G78" s="359"/>
      <c r="H78" s="359"/>
      <c r="I78" s="359"/>
      <c r="J78" s="351" t="s">
        <v>222</v>
      </c>
      <c r="K78" s="351" t="s">
        <v>222</v>
      </c>
      <c r="L78" s="359"/>
      <c r="M78" s="359"/>
      <c r="N78" s="359"/>
      <c r="O78" s="359"/>
      <c r="P78" s="359"/>
      <c r="Q78" s="351" t="s">
        <v>222</v>
      </c>
      <c r="R78" s="359"/>
      <c r="S78" s="359"/>
      <c r="T78" s="359"/>
      <c r="U78" s="359"/>
      <c r="V78" s="352"/>
      <c r="W78" s="359"/>
      <c r="X78" s="356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359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59"/>
      <c r="BL78" s="359"/>
      <c r="BM78" s="359"/>
      <c r="BN78" s="359"/>
      <c r="BO78" s="359"/>
      <c r="BP78" s="359"/>
      <c r="BQ78" s="359"/>
      <c r="BR78" s="359"/>
      <c r="BS78" s="359"/>
      <c r="BT78" s="359"/>
      <c r="BU78" s="359"/>
      <c r="BV78" s="359"/>
      <c r="BW78" s="412"/>
      <c r="BX78" s="412"/>
      <c r="BY78" s="412"/>
      <c r="BZ78" s="412"/>
      <c r="CA78" s="412"/>
      <c r="CB78" s="412"/>
      <c r="CC78" s="412"/>
      <c r="CD78" s="412"/>
      <c r="CE78" s="412"/>
      <c r="CF78" s="412"/>
      <c r="CG78" s="412"/>
      <c r="CH78" s="412"/>
    </row>
    <row r="79" spans="1:86" ht="60">
      <c r="A79" s="355" t="s">
        <v>325</v>
      </c>
      <c r="B79" s="367" t="s">
        <v>324</v>
      </c>
      <c r="C79" s="365"/>
      <c r="D79" s="359"/>
      <c r="E79" s="359"/>
      <c r="F79" s="359"/>
      <c r="G79" s="359"/>
      <c r="H79" s="359"/>
      <c r="I79" s="359"/>
      <c r="J79" s="351" t="s">
        <v>222</v>
      </c>
      <c r="K79" s="359"/>
      <c r="L79" s="359"/>
      <c r="M79" s="359"/>
      <c r="N79" s="351" t="s">
        <v>222</v>
      </c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412"/>
      <c r="BX79" s="412"/>
      <c r="BY79" s="412"/>
      <c r="BZ79" s="412"/>
      <c r="CA79" s="412"/>
      <c r="CB79" s="412"/>
      <c r="CC79" s="412"/>
      <c r="CD79" s="412"/>
      <c r="CE79" s="412"/>
      <c r="CF79" s="412"/>
      <c r="CG79" s="412"/>
      <c r="CH79" s="412"/>
    </row>
    <row r="80" spans="1:86" ht="45">
      <c r="A80" s="355" t="s">
        <v>323</v>
      </c>
      <c r="B80" s="367" t="s">
        <v>322</v>
      </c>
      <c r="C80" s="365"/>
      <c r="D80" s="359"/>
      <c r="E80" s="359"/>
      <c r="F80" s="359"/>
      <c r="G80" s="359"/>
      <c r="H80" s="351" t="s">
        <v>222</v>
      </c>
      <c r="I80" s="359"/>
      <c r="J80" s="359"/>
      <c r="K80" s="359"/>
      <c r="L80" s="359"/>
      <c r="M80" s="359"/>
      <c r="N80" s="351" t="s">
        <v>222</v>
      </c>
      <c r="O80" s="359"/>
      <c r="P80" s="359"/>
      <c r="Q80" s="359"/>
      <c r="R80" s="352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412"/>
      <c r="BX80" s="412"/>
      <c r="BY80" s="412"/>
      <c r="BZ80" s="412"/>
      <c r="CA80" s="412"/>
      <c r="CB80" s="412"/>
      <c r="CC80" s="412"/>
      <c r="CD80" s="412"/>
      <c r="CE80" s="412"/>
      <c r="CF80" s="412"/>
      <c r="CG80" s="412"/>
      <c r="CH80" s="412"/>
    </row>
    <row r="81" spans="1:86" ht="60">
      <c r="A81" s="355" t="s">
        <v>321</v>
      </c>
      <c r="B81" s="367" t="s">
        <v>320</v>
      </c>
      <c r="C81" s="365"/>
      <c r="D81" s="359"/>
      <c r="E81" s="359"/>
      <c r="F81" s="359"/>
      <c r="G81" s="359"/>
      <c r="H81" s="351" t="s">
        <v>222</v>
      </c>
      <c r="I81" s="359"/>
      <c r="J81" s="359"/>
      <c r="K81" s="359"/>
      <c r="L81" s="359"/>
      <c r="M81" s="359"/>
      <c r="N81" s="351" t="s">
        <v>222</v>
      </c>
      <c r="O81" s="359"/>
      <c r="P81" s="359"/>
      <c r="Q81" s="351" t="s">
        <v>222</v>
      </c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359"/>
      <c r="AW81" s="359"/>
      <c r="AX81" s="359"/>
      <c r="AY81" s="359"/>
      <c r="AZ81" s="359"/>
      <c r="BA81" s="359"/>
      <c r="BB81" s="359"/>
      <c r="BC81" s="359"/>
      <c r="BD81" s="359"/>
      <c r="BE81" s="359"/>
      <c r="BF81" s="359"/>
      <c r="BG81" s="359"/>
      <c r="BH81" s="359"/>
      <c r="BI81" s="359"/>
      <c r="BJ81" s="359"/>
      <c r="BK81" s="359"/>
      <c r="BL81" s="359"/>
      <c r="BM81" s="359"/>
      <c r="BN81" s="359"/>
      <c r="BO81" s="359"/>
      <c r="BP81" s="359"/>
      <c r="BQ81" s="359"/>
      <c r="BR81" s="359"/>
      <c r="BS81" s="359"/>
      <c r="BT81" s="359"/>
      <c r="BU81" s="359"/>
      <c r="BV81" s="359"/>
      <c r="BW81" s="412"/>
      <c r="BX81" s="412"/>
      <c r="BY81" s="412"/>
      <c r="BZ81" s="412"/>
      <c r="CA81" s="412"/>
      <c r="CB81" s="412"/>
      <c r="CC81" s="412"/>
      <c r="CD81" s="412"/>
      <c r="CE81" s="412"/>
      <c r="CF81" s="412"/>
      <c r="CG81" s="412"/>
      <c r="CH81" s="412"/>
    </row>
    <row r="82" spans="1:86" ht="30">
      <c r="A82" s="355" t="s">
        <v>319</v>
      </c>
      <c r="B82" s="367" t="s">
        <v>318</v>
      </c>
      <c r="C82" s="365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1" t="s">
        <v>222</v>
      </c>
      <c r="O82" s="359"/>
      <c r="P82" s="359"/>
      <c r="Q82" s="359"/>
      <c r="R82" s="366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359"/>
      <c r="AW82" s="359"/>
      <c r="AX82" s="359"/>
      <c r="AY82" s="359"/>
      <c r="AZ82" s="359"/>
      <c r="BA82" s="359"/>
      <c r="BB82" s="359"/>
      <c r="BC82" s="359"/>
      <c r="BD82" s="359"/>
      <c r="BE82" s="359"/>
      <c r="BF82" s="359"/>
      <c r="BG82" s="359"/>
      <c r="BH82" s="359"/>
      <c r="BI82" s="359"/>
      <c r="BJ82" s="359"/>
      <c r="BK82" s="359"/>
      <c r="BL82" s="359"/>
      <c r="BM82" s="359"/>
      <c r="BN82" s="359"/>
      <c r="BO82" s="359"/>
      <c r="BP82" s="359"/>
      <c r="BQ82" s="359"/>
      <c r="BR82" s="359"/>
      <c r="BS82" s="359"/>
      <c r="BT82" s="359"/>
      <c r="BU82" s="359"/>
      <c r="BV82" s="359"/>
      <c r="BW82" s="412"/>
      <c r="BX82" s="412"/>
      <c r="BY82" s="412"/>
      <c r="BZ82" s="412"/>
      <c r="CA82" s="412"/>
      <c r="CB82" s="412"/>
      <c r="CC82" s="412"/>
      <c r="CD82" s="412"/>
      <c r="CE82" s="412"/>
      <c r="CF82" s="412"/>
      <c r="CG82" s="412"/>
      <c r="CH82" s="412"/>
    </row>
    <row r="83" spans="1:86" ht="45">
      <c r="A83" s="355" t="s">
        <v>317</v>
      </c>
      <c r="B83" s="367" t="s">
        <v>316</v>
      </c>
      <c r="C83" s="365"/>
      <c r="D83" s="359"/>
      <c r="E83" s="359"/>
      <c r="F83" s="359"/>
      <c r="G83" s="359"/>
      <c r="H83" s="359"/>
      <c r="I83" s="359"/>
      <c r="J83" s="359"/>
      <c r="K83" s="359"/>
      <c r="L83" s="359"/>
      <c r="M83" s="351" t="s">
        <v>222</v>
      </c>
      <c r="N83" s="359"/>
      <c r="O83" s="359"/>
      <c r="P83" s="359"/>
      <c r="Q83" s="359"/>
      <c r="R83" s="366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1" t="s">
        <v>222</v>
      </c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59"/>
      <c r="BB83" s="359"/>
      <c r="BC83" s="359"/>
      <c r="BD83" s="359"/>
      <c r="BE83" s="359"/>
      <c r="BF83" s="359"/>
      <c r="BG83" s="359"/>
      <c r="BH83" s="359"/>
      <c r="BI83" s="359"/>
      <c r="BJ83" s="359"/>
      <c r="BK83" s="359"/>
      <c r="BL83" s="359"/>
      <c r="BM83" s="359"/>
      <c r="BN83" s="359"/>
      <c r="BO83" s="359"/>
      <c r="BP83" s="359"/>
      <c r="BQ83" s="359"/>
      <c r="BR83" s="359"/>
      <c r="BS83" s="359"/>
      <c r="BT83" s="359"/>
      <c r="BU83" s="359"/>
      <c r="BV83" s="359"/>
      <c r="BW83" s="412"/>
      <c r="BX83" s="412"/>
      <c r="BY83" s="412"/>
      <c r="BZ83" s="412"/>
      <c r="CA83" s="412"/>
      <c r="CB83" s="412"/>
      <c r="CC83" s="412"/>
      <c r="CD83" s="412"/>
      <c r="CE83" s="412"/>
      <c r="CF83" s="412"/>
      <c r="CG83" s="412"/>
      <c r="CH83" s="412"/>
    </row>
    <row r="84" spans="1:86" ht="45">
      <c r="A84" s="355" t="s">
        <v>315</v>
      </c>
      <c r="B84" s="367" t="s">
        <v>314</v>
      </c>
      <c r="C84" s="365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1" t="s">
        <v>222</v>
      </c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1" t="s">
        <v>222</v>
      </c>
      <c r="AC84" s="359"/>
      <c r="AD84" s="359"/>
      <c r="AE84" s="359"/>
      <c r="AF84" s="351" t="s">
        <v>222</v>
      </c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1" t="s">
        <v>222</v>
      </c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6"/>
      <c r="BP84" s="359"/>
      <c r="BQ84" s="359"/>
      <c r="BR84" s="359"/>
      <c r="BS84" s="359"/>
      <c r="BT84" s="359"/>
      <c r="BU84" s="359"/>
      <c r="BV84" s="359"/>
      <c r="BW84" s="412"/>
      <c r="BX84" s="412"/>
      <c r="BY84" s="412"/>
      <c r="BZ84" s="412"/>
      <c r="CA84" s="412"/>
      <c r="CB84" s="356"/>
      <c r="CC84" s="412"/>
      <c r="CD84" s="412"/>
      <c r="CE84" s="412"/>
      <c r="CF84" s="412"/>
      <c r="CG84" s="412"/>
      <c r="CH84" s="412"/>
    </row>
    <row r="85" spans="1:86" ht="45">
      <c r="A85" s="355" t="s">
        <v>313</v>
      </c>
      <c r="B85" s="367" t="s">
        <v>312</v>
      </c>
      <c r="C85" s="365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1" t="s">
        <v>222</v>
      </c>
      <c r="Q85" s="359"/>
      <c r="R85" s="359"/>
      <c r="S85" s="359"/>
      <c r="T85" s="359"/>
      <c r="U85" s="359"/>
      <c r="V85" s="351" t="s">
        <v>222</v>
      </c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59"/>
      <c r="AL85" s="359"/>
      <c r="AM85" s="359"/>
      <c r="AN85" s="359"/>
      <c r="AO85" s="359"/>
      <c r="AP85" s="359"/>
      <c r="AQ85" s="359"/>
      <c r="AR85" s="359"/>
      <c r="AS85" s="359"/>
      <c r="AT85" s="359"/>
      <c r="AU85" s="359"/>
      <c r="AV85" s="359"/>
      <c r="AW85" s="359"/>
      <c r="AX85" s="359"/>
      <c r="AY85" s="359"/>
      <c r="AZ85" s="359"/>
      <c r="BA85" s="359"/>
      <c r="BB85" s="359"/>
      <c r="BC85" s="359"/>
      <c r="BD85" s="359"/>
      <c r="BE85" s="359"/>
      <c r="BF85" s="359"/>
      <c r="BG85" s="359"/>
      <c r="BH85" s="359"/>
      <c r="BI85" s="359"/>
      <c r="BJ85" s="359"/>
      <c r="BK85" s="359"/>
      <c r="BL85" s="359"/>
      <c r="BM85" s="359"/>
      <c r="BN85" s="359"/>
      <c r="BO85" s="359"/>
      <c r="BP85" s="359"/>
      <c r="BQ85" s="359"/>
      <c r="BR85" s="359"/>
      <c r="BS85" s="359"/>
      <c r="BT85" s="359"/>
      <c r="BU85" s="359"/>
      <c r="BV85" s="359"/>
      <c r="BW85" s="412"/>
      <c r="BX85" s="412"/>
      <c r="BY85" s="412"/>
      <c r="BZ85" s="412"/>
      <c r="CA85" s="412"/>
      <c r="CB85" s="412"/>
      <c r="CC85" s="412"/>
      <c r="CD85" s="412"/>
      <c r="CE85" s="412"/>
      <c r="CF85" s="412"/>
      <c r="CG85" s="412"/>
      <c r="CH85" s="412"/>
    </row>
    <row r="86" spans="1:86" ht="30">
      <c r="A86" s="355" t="s">
        <v>311</v>
      </c>
      <c r="B86" s="367" t="s">
        <v>310</v>
      </c>
      <c r="C86" s="365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1" t="s">
        <v>222</v>
      </c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359"/>
      <c r="BH86" s="359"/>
      <c r="BI86" s="359"/>
      <c r="BJ86" s="359"/>
      <c r="BK86" s="359"/>
      <c r="BL86" s="359"/>
      <c r="BM86" s="359"/>
      <c r="BN86" s="359"/>
      <c r="BO86" s="359"/>
      <c r="BP86" s="359"/>
      <c r="BQ86" s="359"/>
      <c r="BR86" s="359"/>
      <c r="BS86" s="359"/>
      <c r="BT86" s="359"/>
      <c r="BU86" s="359"/>
      <c r="BV86" s="359"/>
      <c r="BW86" s="412"/>
      <c r="BX86" s="412"/>
      <c r="BY86" s="412"/>
      <c r="BZ86" s="412"/>
      <c r="CA86" s="412"/>
      <c r="CB86" s="412"/>
      <c r="CC86" s="412"/>
      <c r="CD86" s="412"/>
      <c r="CE86" s="412"/>
      <c r="CF86" s="412"/>
      <c r="CG86" s="412"/>
      <c r="CH86" s="412"/>
    </row>
    <row r="87" spans="1:86" ht="30">
      <c r="A87" s="355" t="s">
        <v>309</v>
      </c>
      <c r="B87" s="367" t="s">
        <v>308</v>
      </c>
      <c r="C87" s="365"/>
      <c r="D87" s="359"/>
      <c r="E87" s="359"/>
      <c r="F87" s="351" t="s">
        <v>222</v>
      </c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2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1" t="s">
        <v>222</v>
      </c>
      <c r="AH87" s="351" t="s">
        <v>222</v>
      </c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2"/>
      <c r="AU87" s="356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1" t="s">
        <v>222</v>
      </c>
      <c r="BH87" s="351" t="s">
        <v>222</v>
      </c>
      <c r="BI87" s="359"/>
      <c r="BJ87" s="359"/>
      <c r="BK87" s="359"/>
      <c r="BL87" s="359"/>
      <c r="BM87" s="359"/>
      <c r="BN87" s="359"/>
      <c r="BO87" s="359"/>
      <c r="BP87" s="359"/>
      <c r="BQ87" s="359"/>
      <c r="BR87" s="359"/>
      <c r="BS87" s="359"/>
      <c r="BT87" s="351" t="s">
        <v>222</v>
      </c>
      <c r="BU87" s="351" t="s">
        <v>222</v>
      </c>
      <c r="BV87" s="359"/>
      <c r="BW87" s="412"/>
      <c r="BX87" s="412"/>
      <c r="BY87" s="412"/>
      <c r="BZ87" s="412"/>
      <c r="CA87" s="412"/>
      <c r="CB87" s="412"/>
      <c r="CC87" s="412"/>
      <c r="CD87" s="412"/>
      <c r="CE87" s="412"/>
      <c r="CF87" s="412"/>
      <c r="CG87" s="411" t="s">
        <v>222</v>
      </c>
      <c r="CH87" s="411" t="s">
        <v>222</v>
      </c>
    </row>
    <row r="88" spans="1:86" ht="60">
      <c r="A88" s="355" t="s">
        <v>307</v>
      </c>
      <c r="B88" s="367" t="s">
        <v>306</v>
      </c>
      <c r="C88" s="365"/>
      <c r="D88" s="359"/>
      <c r="E88" s="359"/>
      <c r="F88" s="359"/>
      <c r="G88" s="359"/>
      <c r="H88" s="359"/>
      <c r="I88" s="351" t="s">
        <v>222</v>
      </c>
      <c r="J88" s="359"/>
      <c r="K88" s="359"/>
      <c r="L88" s="351" t="s">
        <v>222</v>
      </c>
      <c r="M88" s="359"/>
      <c r="N88" s="359"/>
      <c r="O88" s="359"/>
      <c r="P88" s="359"/>
      <c r="Q88" s="359"/>
      <c r="R88" s="352"/>
      <c r="S88" s="359"/>
      <c r="T88" s="359"/>
      <c r="U88" s="359"/>
      <c r="V88" s="359"/>
      <c r="W88" s="359"/>
      <c r="X88" s="359"/>
      <c r="Y88" s="359"/>
      <c r="Z88" s="359"/>
      <c r="AA88" s="359"/>
      <c r="AB88" s="351" t="s">
        <v>222</v>
      </c>
      <c r="AC88" s="359"/>
      <c r="AD88" s="359"/>
      <c r="AE88" s="359"/>
      <c r="AF88" s="359"/>
      <c r="AG88" s="351" t="s">
        <v>222</v>
      </c>
      <c r="AH88" s="351" t="s">
        <v>222</v>
      </c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2"/>
      <c r="AU88" s="356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1" t="s">
        <v>222</v>
      </c>
      <c r="BH88" s="351" t="s">
        <v>222</v>
      </c>
      <c r="BI88" s="359"/>
      <c r="BJ88" s="359"/>
      <c r="BK88" s="359"/>
      <c r="BL88" s="359"/>
      <c r="BM88" s="359"/>
      <c r="BN88" s="359"/>
      <c r="BO88" s="359"/>
      <c r="BP88" s="359"/>
      <c r="BQ88" s="359"/>
      <c r="BR88" s="359"/>
      <c r="BS88" s="359"/>
      <c r="BT88" s="351" t="s">
        <v>222</v>
      </c>
      <c r="BU88" s="351" t="s">
        <v>222</v>
      </c>
      <c r="BV88" s="359"/>
      <c r="BW88" s="412"/>
      <c r="BX88" s="412"/>
      <c r="BY88" s="412"/>
      <c r="BZ88" s="412"/>
      <c r="CA88" s="412"/>
      <c r="CB88" s="412"/>
      <c r="CC88" s="412"/>
      <c r="CD88" s="412"/>
      <c r="CE88" s="412"/>
      <c r="CF88" s="412"/>
      <c r="CG88" s="411" t="s">
        <v>222</v>
      </c>
      <c r="CH88" s="411" t="s">
        <v>222</v>
      </c>
    </row>
    <row r="89" spans="1:86" ht="60">
      <c r="A89" s="355" t="s">
        <v>305</v>
      </c>
      <c r="B89" s="357" t="s">
        <v>304</v>
      </c>
      <c r="C89" s="365"/>
      <c r="D89" s="359"/>
      <c r="E89" s="359"/>
      <c r="F89" s="359"/>
      <c r="G89" s="359"/>
      <c r="H89" s="359"/>
      <c r="I89" s="359"/>
      <c r="J89" s="359"/>
      <c r="K89" s="359"/>
      <c r="L89" s="411" t="s">
        <v>222</v>
      </c>
      <c r="M89" s="359"/>
      <c r="N89" s="359"/>
      <c r="O89" s="359"/>
      <c r="P89" s="359"/>
      <c r="Q89" s="359"/>
      <c r="R89" s="352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1" t="s">
        <v>222</v>
      </c>
      <c r="AH89" s="351" t="s">
        <v>222</v>
      </c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2"/>
      <c r="AU89" s="356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1" t="s">
        <v>222</v>
      </c>
      <c r="BH89" s="351" t="s">
        <v>222</v>
      </c>
      <c r="BI89" s="359"/>
      <c r="BJ89" s="359"/>
      <c r="BK89" s="359"/>
      <c r="BL89" s="359"/>
      <c r="BM89" s="359"/>
      <c r="BN89" s="359"/>
      <c r="BO89" s="359"/>
      <c r="BP89" s="359"/>
      <c r="BQ89" s="359"/>
      <c r="BR89" s="359"/>
      <c r="BS89" s="359"/>
      <c r="BT89" s="351" t="s">
        <v>222</v>
      </c>
      <c r="BU89" s="351" t="s">
        <v>222</v>
      </c>
      <c r="BV89" s="359"/>
      <c r="BW89" s="412"/>
      <c r="BX89" s="412"/>
      <c r="BY89" s="412"/>
      <c r="BZ89" s="412"/>
      <c r="CA89" s="412"/>
      <c r="CB89" s="412"/>
      <c r="CC89" s="412"/>
      <c r="CD89" s="412"/>
      <c r="CE89" s="412"/>
      <c r="CF89" s="412"/>
      <c r="CG89" s="411" t="s">
        <v>222</v>
      </c>
      <c r="CH89" s="411" t="s">
        <v>222</v>
      </c>
    </row>
    <row r="90" spans="1:86" ht="30">
      <c r="A90" s="355" t="s">
        <v>303</v>
      </c>
      <c r="B90" s="357" t="s">
        <v>302</v>
      </c>
      <c r="C90" s="365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411" t="s">
        <v>222</v>
      </c>
      <c r="O90" s="359"/>
      <c r="P90" s="359"/>
      <c r="Q90" s="359"/>
      <c r="R90" s="352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1" t="s">
        <v>222</v>
      </c>
      <c r="AH90" s="351" t="s">
        <v>222</v>
      </c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  <c r="AT90" s="352"/>
      <c r="AU90" s="356"/>
      <c r="AV90" s="359"/>
      <c r="AW90" s="359"/>
      <c r="AX90" s="359"/>
      <c r="AY90" s="359"/>
      <c r="AZ90" s="359"/>
      <c r="BA90" s="359"/>
      <c r="BB90" s="351" t="s">
        <v>222</v>
      </c>
      <c r="BC90" s="359"/>
      <c r="BD90" s="359"/>
      <c r="BE90" s="359"/>
      <c r="BF90" s="359"/>
      <c r="BG90" s="351" t="s">
        <v>222</v>
      </c>
      <c r="BH90" s="351" t="s">
        <v>222</v>
      </c>
      <c r="BI90" s="359"/>
      <c r="BJ90" s="359"/>
      <c r="BK90" s="359"/>
      <c r="BL90" s="359"/>
      <c r="BM90" s="359"/>
      <c r="BN90" s="359"/>
      <c r="BO90" s="356"/>
      <c r="BP90" s="359"/>
      <c r="BQ90" s="359"/>
      <c r="BR90" s="359"/>
      <c r="BS90" s="359"/>
      <c r="BT90" s="351" t="s">
        <v>222</v>
      </c>
      <c r="BU90" s="351" t="s">
        <v>222</v>
      </c>
      <c r="BV90" s="359"/>
      <c r="BW90" s="412"/>
      <c r="BX90" s="412"/>
      <c r="BY90" s="412"/>
      <c r="BZ90" s="412"/>
      <c r="CA90" s="412"/>
      <c r="CB90" s="356"/>
      <c r="CC90" s="412"/>
      <c r="CD90" s="412"/>
      <c r="CE90" s="412"/>
      <c r="CF90" s="412"/>
      <c r="CG90" s="411" t="s">
        <v>222</v>
      </c>
      <c r="CH90" s="411" t="s">
        <v>222</v>
      </c>
    </row>
    <row r="91" spans="1:86" ht="45">
      <c r="A91" s="355" t="s">
        <v>301</v>
      </c>
      <c r="B91" s="357" t="s">
        <v>300</v>
      </c>
      <c r="C91" s="365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1" t="s">
        <v>222</v>
      </c>
      <c r="S91" s="359"/>
      <c r="T91" s="359"/>
      <c r="U91" s="359"/>
      <c r="V91" s="359"/>
      <c r="W91" s="359"/>
      <c r="X91" s="359"/>
      <c r="Y91" s="359"/>
      <c r="Z91" s="359"/>
      <c r="AA91" s="359"/>
      <c r="AB91" s="351" t="s">
        <v>222</v>
      </c>
      <c r="AC91" s="359"/>
      <c r="AD91" s="359"/>
      <c r="AE91" s="359"/>
      <c r="AF91" s="359"/>
      <c r="AG91" s="351" t="s">
        <v>222</v>
      </c>
      <c r="AH91" s="351" t="s">
        <v>222</v>
      </c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  <c r="AT91" s="352"/>
      <c r="AU91" s="356"/>
      <c r="AV91" s="359"/>
      <c r="AW91" s="359"/>
      <c r="AX91" s="359"/>
      <c r="AY91" s="359"/>
      <c r="AZ91" s="359"/>
      <c r="BA91" s="359"/>
      <c r="BB91" s="359"/>
      <c r="BC91" s="359"/>
      <c r="BD91" s="359"/>
      <c r="BE91" s="359"/>
      <c r="BF91" s="359"/>
      <c r="BG91" s="351" t="s">
        <v>222</v>
      </c>
      <c r="BH91" s="351" t="s">
        <v>222</v>
      </c>
      <c r="BI91" s="359"/>
      <c r="BJ91" s="359"/>
      <c r="BK91" s="359"/>
      <c r="BL91" s="359"/>
      <c r="BM91" s="359"/>
      <c r="BN91" s="359"/>
      <c r="BO91" s="359"/>
      <c r="BP91" s="359"/>
      <c r="BQ91" s="359"/>
      <c r="BR91" s="359"/>
      <c r="BS91" s="359"/>
      <c r="BT91" s="351" t="s">
        <v>222</v>
      </c>
      <c r="BU91" s="351" t="s">
        <v>222</v>
      </c>
      <c r="BV91" s="359"/>
      <c r="BW91" s="412"/>
      <c r="BX91" s="412"/>
      <c r="BY91" s="412"/>
      <c r="BZ91" s="412"/>
      <c r="CA91" s="412"/>
      <c r="CB91" s="412"/>
      <c r="CC91" s="412"/>
      <c r="CD91" s="412"/>
      <c r="CE91" s="412"/>
      <c r="CF91" s="412"/>
      <c r="CG91" s="411" t="s">
        <v>222</v>
      </c>
      <c r="CH91" s="411" t="s">
        <v>222</v>
      </c>
    </row>
    <row r="92" spans="1:86" ht="60">
      <c r="A92" s="355" t="s">
        <v>299</v>
      </c>
      <c r="B92" s="357" t="s">
        <v>298</v>
      </c>
      <c r="C92" s="365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1" t="s">
        <v>222</v>
      </c>
      <c r="P92" s="359"/>
      <c r="Q92" s="359"/>
      <c r="R92" s="352"/>
      <c r="S92" s="359"/>
      <c r="T92" s="359"/>
      <c r="U92" s="359"/>
      <c r="V92" s="359"/>
      <c r="W92" s="359"/>
      <c r="X92" s="359"/>
      <c r="Y92" s="359"/>
      <c r="Z92" s="359"/>
      <c r="AA92" s="359"/>
      <c r="AB92" s="351" t="s">
        <v>222</v>
      </c>
      <c r="AC92" s="359"/>
      <c r="AD92" s="359"/>
      <c r="AE92" s="359"/>
      <c r="AF92" s="351" t="s">
        <v>222</v>
      </c>
      <c r="AG92" s="351" t="s">
        <v>222</v>
      </c>
      <c r="AH92" s="351" t="s">
        <v>222</v>
      </c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  <c r="AT92" s="352"/>
      <c r="AU92" s="356"/>
      <c r="AV92" s="359"/>
      <c r="AW92" s="359"/>
      <c r="AX92" s="359"/>
      <c r="AY92" s="359"/>
      <c r="AZ92" s="359"/>
      <c r="BA92" s="359"/>
      <c r="BB92" s="359"/>
      <c r="BC92" s="359"/>
      <c r="BD92" s="359"/>
      <c r="BE92" s="359"/>
      <c r="BF92" s="359"/>
      <c r="BG92" s="351" t="s">
        <v>222</v>
      </c>
      <c r="BH92" s="351" t="s">
        <v>222</v>
      </c>
      <c r="BI92" s="359"/>
      <c r="BJ92" s="359"/>
      <c r="BK92" s="359"/>
      <c r="BL92" s="359"/>
      <c r="BM92" s="359"/>
      <c r="BN92" s="359"/>
      <c r="BO92" s="359"/>
      <c r="BP92" s="359"/>
      <c r="BQ92" s="359"/>
      <c r="BR92" s="359"/>
      <c r="BS92" s="359"/>
      <c r="BT92" s="351" t="s">
        <v>222</v>
      </c>
      <c r="BU92" s="351" t="s">
        <v>222</v>
      </c>
      <c r="BV92" s="359"/>
      <c r="BW92" s="412"/>
      <c r="BX92" s="412"/>
      <c r="BY92" s="412"/>
      <c r="BZ92" s="412"/>
      <c r="CA92" s="412"/>
      <c r="CB92" s="412"/>
      <c r="CC92" s="412" t="s">
        <v>526</v>
      </c>
      <c r="CD92" s="412"/>
      <c r="CE92" s="412"/>
      <c r="CF92" s="412"/>
      <c r="CG92" s="411" t="s">
        <v>222</v>
      </c>
      <c r="CH92" s="411" t="s">
        <v>222</v>
      </c>
    </row>
    <row r="93" spans="1:86" ht="15">
      <c r="A93" s="405"/>
      <c r="B93" s="406" t="s">
        <v>297</v>
      </c>
      <c r="C93" s="360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2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  <c r="AL93" s="366"/>
      <c r="AM93" s="366"/>
      <c r="AN93" s="366"/>
      <c r="AO93" s="366"/>
      <c r="AP93" s="366"/>
      <c r="AQ93" s="366"/>
      <c r="AR93" s="366"/>
      <c r="AS93" s="366"/>
      <c r="AT93" s="366"/>
      <c r="AU93" s="366"/>
      <c r="AV93" s="366"/>
      <c r="AW93" s="366"/>
      <c r="AX93" s="366"/>
      <c r="AY93" s="366"/>
      <c r="AZ93" s="366"/>
      <c r="BA93" s="366"/>
      <c r="BB93" s="366"/>
      <c r="BC93" s="366"/>
      <c r="BD93" s="366"/>
      <c r="BE93" s="366"/>
      <c r="BF93" s="366"/>
      <c r="BG93" s="366"/>
      <c r="BH93" s="366"/>
      <c r="BI93" s="366"/>
      <c r="BJ93" s="366"/>
      <c r="BK93" s="366"/>
      <c r="BL93" s="366"/>
      <c r="BM93" s="366"/>
      <c r="BN93" s="366"/>
      <c r="BO93" s="366"/>
      <c r="BP93" s="366"/>
      <c r="BQ93" s="366"/>
      <c r="BR93" s="366"/>
      <c r="BS93" s="366"/>
      <c r="BT93" s="366"/>
      <c r="BU93" s="366"/>
      <c r="BV93" s="366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  <c r="CG93" s="407"/>
      <c r="CH93" s="407"/>
    </row>
    <row r="94" spans="1:86" ht="15">
      <c r="A94" s="405"/>
      <c r="B94" s="408" t="s">
        <v>296</v>
      </c>
      <c r="C94" s="360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52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  <c r="AL94" s="366"/>
      <c r="AM94" s="366"/>
      <c r="AN94" s="366"/>
      <c r="AO94" s="366"/>
      <c r="AP94" s="366"/>
      <c r="AQ94" s="366"/>
      <c r="AR94" s="366"/>
      <c r="AS94" s="366"/>
      <c r="AT94" s="366"/>
      <c r="AU94" s="366"/>
      <c r="AV94" s="366"/>
      <c r="AW94" s="366"/>
      <c r="AX94" s="366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6"/>
      <c r="BK94" s="366"/>
      <c r="BL94" s="366"/>
      <c r="BM94" s="366"/>
      <c r="BN94" s="366"/>
      <c r="BO94" s="366"/>
      <c r="BP94" s="366"/>
      <c r="BQ94" s="366"/>
      <c r="BR94" s="366"/>
      <c r="BS94" s="366"/>
      <c r="BT94" s="366"/>
      <c r="BU94" s="366"/>
      <c r="BV94" s="366"/>
      <c r="BW94" s="407"/>
      <c r="BX94" s="407"/>
      <c r="BY94" s="407"/>
      <c r="BZ94" s="407"/>
      <c r="CA94" s="407"/>
      <c r="CB94" s="407"/>
      <c r="CC94" s="407"/>
      <c r="CD94" s="407"/>
      <c r="CE94" s="407"/>
      <c r="CF94" s="407"/>
      <c r="CG94" s="407"/>
      <c r="CH94" s="407"/>
    </row>
    <row r="95" spans="1:86" ht="60">
      <c r="A95" s="355" t="s">
        <v>295</v>
      </c>
      <c r="B95" s="357" t="s">
        <v>266</v>
      </c>
      <c r="C95" s="365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2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411" t="s">
        <v>222</v>
      </c>
      <c r="AH95" s="359"/>
      <c r="AI95" s="359"/>
      <c r="AJ95" s="359"/>
      <c r="AK95" s="359"/>
      <c r="AL95" s="359"/>
      <c r="AM95" s="359"/>
      <c r="AN95" s="359"/>
      <c r="AO95" s="359"/>
      <c r="AP95" s="359"/>
      <c r="AQ95" s="359"/>
      <c r="AR95" s="359"/>
      <c r="AS95" s="359"/>
      <c r="AT95" s="359"/>
      <c r="AU95" s="359"/>
      <c r="AV95" s="359"/>
      <c r="AW95" s="359"/>
      <c r="AX95" s="359"/>
      <c r="AY95" s="359"/>
      <c r="AZ95" s="359"/>
      <c r="BA95" s="359"/>
      <c r="BB95" s="359"/>
      <c r="BC95" s="359"/>
      <c r="BD95" s="359"/>
      <c r="BE95" s="359"/>
      <c r="BF95" s="359"/>
      <c r="BG95" s="359"/>
      <c r="BH95" s="359"/>
      <c r="BI95" s="359"/>
      <c r="BJ95" s="359"/>
      <c r="BK95" s="359"/>
      <c r="BL95" s="359"/>
      <c r="BM95" s="359"/>
      <c r="BN95" s="359"/>
      <c r="BO95" s="359"/>
      <c r="BP95" s="359"/>
      <c r="BQ95" s="359"/>
      <c r="BR95" s="359"/>
      <c r="BS95" s="359"/>
      <c r="BT95" s="359"/>
      <c r="BU95" s="359"/>
      <c r="BV95" s="359"/>
      <c r="BW95" s="412"/>
      <c r="BX95" s="412"/>
      <c r="BY95" s="412"/>
      <c r="BZ95" s="412"/>
      <c r="CA95" s="412"/>
      <c r="CB95" s="412"/>
      <c r="CC95" s="412"/>
      <c r="CD95" s="412"/>
      <c r="CE95" s="412"/>
      <c r="CF95" s="412"/>
      <c r="CG95" s="412"/>
      <c r="CH95" s="412"/>
    </row>
    <row r="96" spans="1:86" ht="60">
      <c r="A96" s="355" t="s">
        <v>294</v>
      </c>
      <c r="B96" s="357" t="s">
        <v>293</v>
      </c>
      <c r="C96" s="365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2"/>
      <c r="S96" s="359"/>
      <c r="T96" s="359"/>
      <c r="U96" s="359"/>
      <c r="V96" s="359"/>
      <c r="W96" s="411" t="s">
        <v>222</v>
      </c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59"/>
      <c r="BE96" s="359"/>
      <c r="BF96" s="359"/>
      <c r="BG96" s="359"/>
      <c r="BH96" s="359"/>
      <c r="BI96" s="359"/>
      <c r="BJ96" s="359"/>
      <c r="BK96" s="359"/>
      <c r="BL96" s="359"/>
      <c r="BM96" s="359"/>
      <c r="BN96" s="359"/>
      <c r="BO96" s="359"/>
      <c r="BP96" s="359"/>
      <c r="BQ96" s="359"/>
      <c r="BR96" s="359"/>
      <c r="BS96" s="359"/>
      <c r="BT96" s="359"/>
      <c r="BU96" s="359"/>
      <c r="BV96" s="359"/>
      <c r="BW96" s="412"/>
      <c r="BX96" s="412"/>
      <c r="BY96" s="412"/>
      <c r="BZ96" s="412"/>
      <c r="CA96" s="412"/>
      <c r="CB96" s="412"/>
      <c r="CC96" s="412"/>
      <c r="CD96" s="412"/>
      <c r="CE96" s="412"/>
      <c r="CF96" s="412"/>
      <c r="CG96" s="412"/>
      <c r="CH96" s="412"/>
    </row>
    <row r="97" spans="1:86" ht="30">
      <c r="A97" s="355" t="s">
        <v>292</v>
      </c>
      <c r="B97" s="357" t="s">
        <v>262</v>
      </c>
      <c r="C97" s="365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2"/>
      <c r="S97" s="359"/>
      <c r="T97" s="359"/>
      <c r="U97" s="359"/>
      <c r="V97" s="359"/>
      <c r="W97" s="359"/>
      <c r="X97" s="351" t="s">
        <v>222</v>
      </c>
      <c r="Y97" s="351" t="s">
        <v>222</v>
      </c>
      <c r="Z97" s="359"/>
      <c r="AA97" s="359"/>
      <c r="AB97" s="359"/>
      <c r="AC97" s="359"/>
      <c r="AD97" s="359"/>
      <c r="AE97" s="351" t="s">
        <v>222</v>
      </c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359"/>
      <c r="BA97" s="359"/>
      <c r="BB97" s="359"/>
      <c r="BC97" s="359"/>
      <c r="BD97" s="359"/>
      <c r="BE97" s="359"/>
      <c r="BF97" s="359"/>
      <c r="BG97" s="359"/>
      <c r="BH97" s="359"/>
      <c r="BI97" s="359"/>
      <c r="BJ97" s="359"/>
      <c r="BK97" s="359"/>
      <c r="BL97" s="359"/>
      <c r="BM97" s="359"/>
      <c r="BN97" s="359"/>
      <c r="BO97" s="359"/>
      <c r="BP97" s="359"/>
      <c r="BQ97" s="359"/>
      <c r="BR97" s="359"/>
      <c r="BS97" s="359"/>
      <c r="BT97" s="359"/>
      <c r="BU97" s="359"/>
      <c r="BV97" s="359"/>
      <c r="BW97" s="412"/>
      <c r="BX97" s="412"/>
      <c r="BY97" s="412"/>
      <c r="BZ97" s="412"/>
      <c r="CA97" s="412"/>
      <c r="CB97" s="412"/>
      <c r="CC97" s="412"/>
      <c r="CD97" s="412"/>
      <c r="CE97" s="412"/>
      <c r="CF97" s="412"/>
      <c r="CG97" s="412"/>
      <c r="CH97" s="412"/>
    </row>
    <row r="98" spans="1:86" ht="30">
      <c r="A98" s="355" t="s">
        <v>291</v>
      </c>
      <c r="B98" s="357" t="s">
        <v>290</v>
      </c>
      <c r="C98" s="358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1" t="s">
        <v>222</v>
      </c>
      <c r="W98" s="351" t="s">
        <v>222</v>
      </c>
      <c r="X98" s="351" t="s">
        <v>222</v>
      </c>
      <c r="Y98" s="351" t="s">
        <v>222</v>
      </c>
      <c r="Z98" s="351" t="s">
        <v>222</v>
      </c>
      <c r="AA98" s="351" t="s">
        <v>222</v>
      </c>
      <c r="AB98" s="352"/>
      <c r="AC98" s="351" t="s">
        <v>222</v>
      </c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352"/>
      <c r="AX98" s="352"/>
      <c r="AY98" s="352"/>
      <c r="AZ98" s="352"/>
      <c r="BA98" s="352"/>
      <c r="BB98" s="352"/>
      <c r="BC98" s="352"/>
      <c r="BD98" s="352"/>
      <c r="BE98" s="352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2"/>
      <c r="BQ98" s="352"/>
      <c r="BR98" s="352"/>
      <c r="BS98" s="352"/>
      <c r="BT98" s="352"/>
      <c r="BU98" s="352"/>
      <c r="BV98" s="352"/>
      <c r="BW98" s="356"/>
      <c r="BX98" s="356"/>
      <c r="BY98" s="356"/>
      <c r="BZ98" s="356"/>
      <c r="CA98" s="356"/>
      <c r="CB98" s="356"/>
      <c r="CC98" s="356"/>
      <c r="CD98" s="356"/>
      <c r="CE98" s="356"/>
      <c r="CF98" s="356"/>
      <c r="CG98" s="356"/>
      <c r="CH98" s="356"/>
    </row>
    <row r="99" spans="1:86" ht="30">
      <c r="A99" s="355" t="s">
        <v>289</v>
      </c>
      <c r="B99" s="357" t="s">
        <v>288</v>
      </c>
      <c r="C99" s="358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1" t="s">
        <v>222</v>
      </c>
      <c r="S99" s="352"/>
      <c r="T99" s="352"/>
      <c r="U99" s="351" t="s">
        <v>222</v>
      </c>
      <c r="V99" s="352"/>
      <c r="W99" s="352"/>
      <c r="X99" s="352"/>
      <c r="Y99" s="352"/>
      <c r="Z99" s="352"/>
      <c r="AA99" s="352"/>
      <c r="AB99" s="356"/>
      <c r="AC99" s="352"/>
      <c r="AD99" s="352"/>
      <c r="AE99" s="352"/>
      <c r="AF99" s="352"/>
      <c r="AG99" s="352"/>
      <c r="AH99" s="352"/>
      <c r="AI99" s="352"/>
      <c r="AJ99" s="352"/>
      <c r="AK99" s="352"/>
      <c r="AL99" s="352"/>
      <c r="AM99" s="352"/>
      <c r="AN99" s="352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6"/>
      <c r="BX99" s="356"/>
      <c r="BY99" s="356"/>
      <c r="BZ99" s="356"/>
      <c r="CA99" s="356"/>
      <c r="CB99" s="356"/>
      <c r="CC99" s="356"/>
      <c r="CD99" s="356"/>
      <c r="CE99" s="356"/>
      <c r="CF99" s="356"/>
      <c r="CG99" s="356"/>
      <c r="CH99" s="356"/>
    </row>
    <row r="100" spans="1:86" ht="30">
      <c r="A100" s="355" t="s">
        <v>287</v>
      </c>
      <c r="B100" s="357" t="s">
        <v>286</v>
      </c>
      <c r="C100" s="358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1" t="s">
        <v>222</v>
      </c>
      <c r="AD100" s="352"/>
      <c r="AE100" s="352"/>
      <c r="AF100" s="352"/>
      <c r="AG100" s="351" t="s">
        <v>222</v>
      </c>
      <c r="AH100" s="351" t="s">
        <v>222</v>
      </c>
      <c r="AI100" s="352"/>
      <c r="AJ100" s="352"/>
      <c r="AK100" s="352"/>
      <c r="AL100" s="352"/>
      <c r="AM100" s="352"/>
      <c r="AN100" s="352"/>
      <c r="AO100" s="352"/>
      <c r="AP100" s="352"/>
      <c r="AQ100" s="352"/>
      <c r="AR100" s="352"/>
      <c r="AS100" s="352"/>
      <c r="AT100" s="352"/>
      <c r="AU100" s="356"/>
      <c r="AV100" s="352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51" t="s">
        <v>222</v>
      </c>
      <c r="BH100" s="351" t="s">
        <v>222</v>
      </c>
      <c r="BI100" s="352"/>
      <c r="BJ100" s="352"/>
      <c r="BK100" s="352"/>
      <c r="BL100" s="352"/>
      <c r="BM100" s="352"/>
      <c r="BN100" s="352"/>
      <c r="BO100" s="352"/>
      <c r="BP100" s="352"/>
      <c r="BQ100" s="352"/>
      <c r="BR100" s="352"/>
      <c r="BS100" s="352"/>
      <c r="BT100" s="351" t="s">
        <v>222</v>
      </c>
      <c r="BU100" s="351" t="s">
        <v>222</v>
      </c>
      <c r="BV100" s="352"/>
      <c r="BW100" s="356"/>
      <c r="BX100" s="356"/>
      <c r="BY100" s="356"/>
      <c r="BZ100" s="356"/>
      <c r="CA100" s="356"/>
      <c r="CB100" s="356"/>
      <c r="CC100" s="356"/>
      <c r="CD100" s="356"/>
      <c r="CE100" s="356"/>
      <c r="CF100" s="356"/>
      <c r="CG100" s="356"/>
      <c r="CH100" s="356"/>
    </row>
    <row r="101" spans="1:86" ht="30">
      <c r="A101" s="355" t="s">
        <v>285</v>
      </c>
      <c r="B101" s="357" t="s">
        <v>284</v>
      </c>
      <c r="C101" s="358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1" t="s">
        <v>222</v>
      </c>
      <c r="V101" s="352"/>
      <c r="W101" s="352"/>
      <c r="X101" s="352"/>
      <c r="Y101" s="352"/>
      <c r="Z101" s="352"/>
      <c r="AA101" s="352"/>
      <c r="AB101" s="351" t="s">
        <v>222</v>
      </c>
      <c r="AC101" s="352"/>
      <c r="AD101" s="352"/>
      <c r="AE101" s="352"/>
      <c r="AF101" s="352"/>
      <c r="AG101" s="351" t="s">
        <v>222</v>
      </c>
      <c r="AH101" s="351" t="s">
        <v>222</v>
      </c>
      <c r="AI101" s="352"/>
      <c r="AJ101" s="352"/>
      <c r="AK101" s="352"/>
      <c r="AL101" s="352"/>
      <c r="AM101" s="352"/>
      <c r="AN101" s="352"/>
      <c r="AO101" s="352"/>
      <c r="AP101" s="352"/>
      <c r="AQ101" s="352"/>
      <c r="AR101" s="352"/>
      <c r="AS101" s="352"/>
      <c r="AT101" s="352"/>
      <c r="AU101" s="356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1" t="s">
        <v>222</v>
      </c>
      <c r="BH101" s="351" t="s">
        <v>222</v>
      </c>
      <c r="BI101" s="352"/>
      <c r="BJ101" s="352"/>
      <c r="BK101" s="352"/>
      <c r="BL101" s="352"/>
      <c r="BM101" s="352"/>
      <c r="BN101" s="352"/>
      <c r="BO101" s="352"/>
      <c r="BP101" s="352"/>
      <c r="BQ101" s="352"/>
      <c r="BR101" s="352"/>
      <c r="BS101" s="352"/>
      <c r="BT101" s="351" t="s">
        <v>222</v>
      </c>
      <c r="BU101" s="351" t="s">
        <v>222</v>
      </c>
      <c r="BV101" s="352"/>
      <c r="BW101" s="356"/>
      <c r="BX101" s="356"/>
      <c r="BY101" s="356"/>
      <c r="BZ101" s="356"/>
      <c r="CA101" s="356"/>
      <c r="CB101" s="356"/>
      <c r="CC101" s="356"/>
      <c r="CD101" s="356"/>
      <c r="CE101" s="356"/>
      <c r="CF101" s="356"/>
      <c r="CG101" s="356"/>
      <c r="CH101" s="356"/>
    </row>
    <row r="102" spans="1:86" ht="15">
      <c r="A102" s="357"/>
      <c r="B102" s="409" t="s">
        <v>283</v>
      </c>
      <c r="C102" s="360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352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  <c r="BN102" s="352"/>
      <c r="BO102" s="352"/>
      <c r="BP102" s="352"/>
      <c r="BQ102" s="352"/>
      <c r="BR102" s="352"/>
      <c r="BS102" s="352"/>
      <c r="BT102" s="352"/>
      <c r="BU102" s="352"/>
      <c r="BV102" s="352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</row>
    <row r="103" spans="1:86" ht="45">
      <c r="A103" s="355" t="s">
        <v>282</v>
      </c>
      <c r="B103" s="354" t="s">
        <v>281</v>
      </c>
      <c r="C103" s="358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1" t="s">
        <v>222</v>
      </c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</row>
    <row r="104" spans="1:86" ht="45">
      <c r="A104" s="364" t="s">
        <v>280</v>
      </c>
      <c r="B104" s="354" t="s">
        <v>279</v>
      </c>
      <c r="C104" s="363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5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51" t="s">
        <v>222</v>
      </c>
      <c r="AL104" s="351" t="s">
        <v>222</v>
      </c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  <c r="BO104" s="362"/>
      <c r="BP104" s="362"/>
      <c r="BQ104" s="362"/>
      <c r="BR104" s="362"/>
      <c r="BS104" s="362"/>
      <c r="BT104" s="362"/>
      <c r="BU104" s="362"/>
      <c r="BV104" s="362"/>
      <c r="BW104" s="413"/>
      <c r="BX104" s="413"/>
      <c r="BY104" s="413"/>
      <c r="BZ104" s="413"/>
      <c r="CA104" s="413"/>
      <c r="CB104" s="413"/>
      <c r="CC104" s="413"/>
      <c r="CD104" s="413"/>
      <c r="CE104" s="413"/>
      <c r="CF104" s="413"/>
      <c r="CG104" s="413"/>
      <c r="CH104" s="413"/>
    </row>
    <row r="105" spans="1:86" ht="30">
      <c r="A105" s="355" t="s">
        <v>278</v>
      </c>
      <c r="B105" s="354" t="s">
        <v>277</v>
      </c>
      <c r="C105" s="358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1" t="s">
        <v>222</v>
      </c>
      <c r="AN105" s="352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</row>
    <row r="106" spans="1:86" ht="30">
      <c r="A106" s="355" t="s">
        <v>276</v>
      </c>
      <c r="B106" s="354" t="s">
        <v>275</v>
      </c>
      <c r="C106" s="358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52"/>
      <c r="Y106" s="352"/>
      <c r="Z106" s="352"/>
      <c r="AA106" s="352"/>
      <c r="AB106" s="352"/>
      <c r="AC106" s="352"/>
      <c r="AD106" s="352"/>
      <c r="AE106" s="352"/>
      <c r="AF106" s="352"/>
      <c r="AG106" s="352"/>
      <c r="AH106" s="352"/>
      <c r="AI106" s="352"/>
      <c r="AJ106" s="352"/>
      <c r="AK106" s="352"/>
      <c r="AL106" s="352"/>
      <c r="AM106" s="352"/>
      <c r="AN106" s="352"/>
      <c r="AO106" s="351" t="s">
        <v>222</v>
      </c>
      <c r="AP106" s="352"/>
      <c r="AQ106" s="352"/>
      <c r="AR106" s="352"/>
      <c r="AS106" s="352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2"/>
      <c r="BG106" s="352"/>
      <c r="BH106" s="352"/>
      <c r="BI106" s="352"/>
      <c r="BJ106" s="352"/>
      <c r="BK106" s="352"/>
      <c r="BL106" s="352"/>
      <c r="BM106" s="352"/>
      <c r="BN106" s="352"/>
      <c r="BO106" s="352"/>
      <c r="BP106" s="352"/>
      <c r="BQ106" s="352"/>
      <c r="BR106" s="352"/>
      <c r="BS106" s="352"/>
      <c r="BT106" s="352"/>
      <c r="BU106" s="352"/>
      <c r="BV106" s="352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</row>
    <row r="107" spans="1:86" ht="30">
      <c r="A107" s="355" t="s">
        <v>274</v>
      </c>
      <c r="B107" s="354" t="s">
        <v>273</v>
      </c>
      <c r="C107" s="358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2"/>
      <c r="AC107" s="352"/>
      <c r="AD107" s="352"/>
      <c r="AE107" s="352"/>
      <c r="AF107" s="352"/>
      <c r="AG107" s="352"/>
      <c r="AH107" s="352"/>
      <c r="AI107" s="352"/>
      <c r="AJ107" s="352"/>
      <c r="AK107" s="352"/>
      <c r="AL107" s="352"/>
      <c r="AM107" s="352"/>
      <c r="AN107" s="352"/>
      <c r="AO107" s="352"/>
      <c r="AP107" s="351" t="s">
        <v>222</v>
      </c>
      <c r="AQ107" s="352"/>
      <c r="AR107" s="352"/>
      <c r="AS107" s="352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</row>
    <row r="108" spans="1:86" ht="30">
      <c r="A108" s="355" t="s">
        <v>272</v>
      </c>
      <c r="B108" s="354" t="s">
        <v>271</v>
      </c>
      <c r="C108" s="358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352"/>
      <c r="Y108" s="352"/>
      <c r="Z108" s="352"/>
      <c r="AA108" s="352"/>
      <c r="AB108" s="352"/>
      <c r="AC108" s="352"/>
      <c r="AD108" s="352"/>
      <c r="AE108" s="352"/>
      <c r="AF108" s="352"/>
      <c r="AG108" s="351" t="s">
        <v>222</v>
      </c>
      <c r="AH108" s="351" t="s">
        <v>222</v>
      </c>
      <c r="AI108" s="352"/>
      <c r="AJ108" s="352"/>
      <c r="AK108" s="351" t="s">
        <v>222</v>
      </c>
      <c r="AL108" s="352"/>
      <c r="AM108" s="352"/>
      <c r="AN108" s="351" t="s">
        <v>222</v>
      </c>
      <c r="AO108" s="352"/>
      <c r="AP108" s="352"/>
      <c r="AQ108" s="351" t="s">
        <v>222</v>
      </c>
      <c r="AR108" s="351" t="s">
        <v>222</v>
      </c>
      <c r="AS108" s="352"/>
      <c r="AT108" s="352"/>
      <c r="AU108" s="356"/>
      <c r="AV108" s="352"/>
      <c r="AW108" s="352"/>
      <c r="AX108" s="352"/>
      <c r="AY108" s="352"/>
      <c r="AZ108" s="352"/>
      <c r="BA108" s="352"/>
      <c r="BB108" s="352"/>
      <c r="BC108" s="352"/>
      <c r="BD108" s="352"/>
      <c r="BE108" s="352"/>
      <c r="BF108" s="352"/>
      <c r="BG108" s="351" t="s">
        <v>222</v>
      </c>
      <c r="BH108" s="351" t="s">
        <v>222</v>
      </c>
      <c r="BI108" s="352"/>
      <c r="BJ108" s="352"/>
      <c r="BK108" s="352"/>
      <c r="BL108" s="352"/>
      <c r="BM108" s="352"/>
      <c r="BN108" s="352"/>
      <c r="BO108" s="352"/>
      <c r="BP108" s="352"/>
      <c r="BQ108" s="352"/>
      <c r="BR108" s="352"/>
      <c r="BS108" s="352"/>
      <c r="BT108" s="351" t="s">
        <v>222</v>
      </c>
      <c r="BU108" s="351" t="s">
        <v>222</v>
      </c>
      <c r="BV108" s="352"/>
      <c r="BW108" s="356"/>
      <c r="BX108" s="356"/>
      <c r="BY108" s="356"/>
      <c r="BZ108" s="356"/>
      <c r="CA108" s="356"/>
      <c r="CB108" s="356"/>
      <c r="CC108" s="356"/>
      <c r="CD108" s="356"/>
      <c r="CE108" s="351" t="s">
        <v>222</v>
      </c>
      <c r="CF108" s="356"/>
      <c r="CG108" s="356"/>
      <c r="CH108" s="356"/>
    </row>
    <row r="109" spans="1:86" ht="30">
      <c r="A109" s="355" t="s">
        <v>270</v>
      </c>
      <c r="B109" s="354" t="s">
        <v>269</v>
      </c>
      <c r="C109" s="358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352"/>
      <c r="Y109" s="352"/>
      <c r="Z109" s="352"/>
      <c r="AA109" s="352"/>
      <c r="AB109" s="352"/>
      <c r="AC109" s="352"/>
      <c r="AD109" s="352"/>
      <c r="AE109" s="352"/>
      <c r="AF109" s="352"/>
      <c r="AG109" s="351" t="s">
        <v>222</v>
      </c>
      <c r="AH109" s="351" t="s">
        <v>222</v>
      </c>
      <c r="AI109" s="352"/>
      <c r="AJ109" s="352"/>
      <c r="AK109" s="352"/>
      <c r="AL109" s="352"/>
      <c r="AM109" s="352"/>
      <c r="AN109" s="352"/>
      <c r="AO109" s="352"/>
      <c r="AP109" s="352"/>
      <c r="AQ109" s="352"/>
      <c r="AR109" s="352"/>
      <c r="AS109" s="351" t="s">
        <v>222</v>
      </c>
      <c r="AT109" s="352"/>
      <c r="AU109" s="351" t="s">
        <v>222</v>
      </c>
      <c r="AV109" s="352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1" t="s">
        <v>222</v>
      </c>
      <c r="BH109" s="351" t="s">
        <v>222</v>
      </c>
      <c r="BI109" s="352"/>
      <c r="BJ109" s="352"/>
      <c r="BK109" s="352"/>
      <c r="BL109" s="352"/>
      <c r="BM109" s="352"/>
      <c r="BN109" s="352"/>
      <c r="BO109" s="352"/>
      <c r="BP109" s="352"/>
      <c r="BQ109" s="352"/>
      <c r="BR109" s="352"/>
      <c r="BS109" s="352"/>
      <c r="BT109" s="351" t="s">
        <v>222</v>
      </c>
      <c r="BU109" s="351" t="s">
        <v>222</v>
      </c>
      <c r="BV109" s="352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</row>
    <row r="110" spans="1:86" ht="15">
      <c r="A110" s="357"/>
      <c r="B110" s="409" t="s">
        <v>268</v>
      </c>
      <c r="C110" s="360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352"/>
      <c r="Y110" s="352"/>
      <c r="Z110" s="352"/>
      <c r="AA110" s="352"/>
      <c r="AB110" s="352"/>
      <c r="AC110" s="352"/>
      <c r="AD110" s="352"/>
      <c r="AE110" s="352"/>
      <c r="AF110" s="352"/>
      <c r="AG110" s="352"/>
      <c r="AH110" s="352"/>
      <c r="AI110" s="352"/>
      <c r="AJ110" s="352"/>
      <c r="AK110" s="352"/>
      <c r="AL110" s="352"/>
      <c r="AM110" s="352"/>
      <c r="AN110" s="352"/>
      <c r="AO110" s="352"/>
      <c r="AP110" s="352"/>
      <c r="AQ110" s="352"/>
      <c r="AR110" s="352"/>
      <c r="AS110" s="352"/>
      <c r="AT110" s="352"/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52"/>
      <c r="BE110" s="352"/>
      <c r="BF110" s="352"/>
      <c r="BG110" s="352"/>
      <c r="BH110" s="352"/>
      <c r="BI110" s="352"/>
      <c r="BJ110" s="352"/>
      <c r="BK110" s="352"/>
      <c r="BL110" s="352"/>
      <c r="BM110" s="352"/>
      <c r="BN110" s="352"/>
      <c r="BO110" s="352"/>
      <c r="BP110" s="352"/>
      <c r="BQ110" s="352"/>
      <c r="BR110" s="352"/>
      <c r="BS110" s="352"/>
      <c r="BT110" s="352"/>
      <c r="BU110" s="352"/>
      <c r="BV110" s="352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</row>
    <row r="111" spans="1:86" ht="60">
      <c r="A111" s="355" t="s">
        <v>267</v>
      </c>
      <c r="B111" s="357" t="s">
        <v>266</v>
      </c>
      <c r="C111" s="358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2"/>
      <c r="AC111" s="352"/>
      <c r="AD111" s="352"/>
      <c r="AE111" s="352"/>
      <c r="AF111" s="352"/>
      <c r="AG111" s="352"/>
      <c r="AH111" s="352"/>
      <c r="AI111" s="352"/>
      <c r="AJ111" s="352"/>
      <c r="AK111" s="352"/>
      <c r="AL111" s="352"/>
      <c r="AM111" s="352"/>
      <c r="AN111" s="352"/>
      <c r="AO111" s="352"/>
      <c r="AP111" s="352"/>
      <c r="AQ111" s="352"/>
      <c r="AR111" s="352"/>
      <c r="AS111" s="352"/>
      <c r="AT111" s="352"/>
      <c r="AU111" s="352"/>
      <c r="AV111" s="352"/>
      <c r="AW111" s="352"/>
      <c r="AX111" s="352"/>
      <c r="AY111" s="351" t="s">
        <v>222</v>
      </c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6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6"/>
    </row>
    <row r="112" spans="1:86" ht="30">
      <c r="A112" s="355" t="s">
        <v>265</v>
      </c>
      <c r="B112" s="354" t="s">
        <v>264</v>
      </c>
      <c r="C112" s="358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  <c r="AU112" s="352"/>
      <c r="AV112" s="352"/>
      <c r="AW112" s="352"/>
      <c r="AX112" s="352"/>
      <c r="AY112" s="352"/>
      <c r="AZ112" s="352"/>
      <c r="BA112" s="351" t="s">
        <v>222</v>
      </c>
      <c r="BB112" s="352"/>
      <c r="BC112" s="351" t="s">
        <v>222</v>
      </c>
      <c r="BD112" s="352"/>
      <c r="BE112" s="352"/>
      <c r="BF112" s="351" t="s">
        <v>222</v>
      </c>
      <c r="BG112" s="352"/>
      <c r="BH112" s="352"/>
      <c r="BI112" s="352"/>
      <c r="BJ112" s="352"/>
      <c r="BK112" s="352"/>
      <c r="BL112" s="352"/>
      <c r="BM112" s="352"/>
      <c r="BN112" s="356"/>
      <c r="BO112" s="352"/>
      <c r="BP112" s="356"/>
      <c r="BQ112" s="352"/>
      <c r="BR112" s="352"/>
      <c r="BS112" s="356"/>
      <c r="BT112" s="352"/>
      <c r="BU112" s="352"/>
      <c r="BV112" s="352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6"/>
    </row>
    <row r="113" spans="1:86" ht="30">
      <c r="A113" s="355" t="s">
        <v>263</v>
      </c>
      <c r="B113" s="357" t="s">
        <v>262</v>
      </c>
      <c r="C113" s="358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352"/>
      <c r="AP113" s="352"/>
      <c r="AQ113" s="352"/>
      <c r="AR113" s="352"/>
      <c r="AS113" s="352"/>
      <c r="AT113" s="352"/>
      <c r="AU113" s="352"/>
      <c r="AV113" s="352"/>
      <c r="AW113" s="351" t="s">
        <v>222</v>
      </c>
      <c r="AX113" s="351" t="s">
        <v>222</v>
      </c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6"/>
      <c r="BK113" s="356"/>
      <c r="BL113" s="352"/>
      <c r="BM113" s="352"/>
      <c r="BN113" s="352"/>
      <c r="BO113" s="352"/>
      <c r="BP113" s="352"/>
      <c r="BQ113" s="352"/>
      <c r="BR113" s="352"/>
      <c r="BS113" s="352"/>
      <c r="BT113" s="352"/>
      <c r="BU113" s="352"/>
      <c r="BV113" s="352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</row>
    <row r="114" spans="1:86" ht="45">
      <c r="A114" s="414" t="s">
        <v>261</v>
      </c>
      <c r="B114" s="415" t="s">
        <v>260</v>
      </c>
      <c r="C114" s="41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56"/>
      <c r="X114" s="356"/>
      <c r="Y114" s="356"/>
      <c r="Z114" s="356"/>
      <c r="AA114" s="356"/>
      <c r="AB114" s="356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  <c r="AQ114" s="356"/>
      <c r="AR114" s="356"/>
      <c r="AS114" s="356"/>
      <c r="AT114" s="356"/>
      <c r="AU114" s="356"/>
      <c r="AV114" s="356"/>
      <c r="AW114" s="356"/>
      <c r="AX114" s="356"/>
      <c r="AY114" s="356"/>
      <c r="AZ114" s="356"/>
      <c r="BA114" s="356"/>
      <c r="BB114" s="356"/>
      <c r="BC114" s="411" t="s">
        <v>120</v>
      </c>
      <c r="BD114" s="356"/>
      <c r="BE114" s="356"/>
      <c r="BF114" s="356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6"/>
    </row>
    <row r="115" spans="1:86" ht="30">
      <c r="A115" s="355" t="s">
        <v>259</v>
      </c>
      <c r="B115" s="354" t="s">
        <v>258</v>
      </c>
      <c r="C115" s="358"/>
      <c r="D115" s="352"/>
      <c r="E115" s="352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  <c r="S115" s="352"/>
      <c r="T115" s="352"/>
      <c r="U115" s="352"/>
      <c r="V115" s="352"/>
      <c r="W115" s="352"/>
      <c r="X115" s="352"/>
      <c r="Y115" s="352"/>
      <c r="Z115" s="352"/>
      <c r="AA115" s="352"/>
      <c r="AB115" s="352"/>
      <c r="AC115" s="352"/>
      <c r="AD115" s="352"/>
      <c r="AE115" s="352"/>
      <c r="AF115" s="352"/>
      <c r="AG115" s="352"/>
      <c r="AH115" s="352"/>
      <c r="AI115" s="352"/>
      <c r="AJ115" s="352"/>
      <c r="AK115" s="352"/>
      <c r="AL115" s="352"/>
      <c r="AM115" s="352"/>
      <c r="AN115" s="352"/>
      <c r="AO115" s="352"/>
      <c r="AP115" s="352"/>
      <c r="AQ115" s="352"/>
      <c r="AR115" s="352"/>
      <c r="AS115" s="352"/>
      <c r="AT115" s="352"/>
      <c r="AU115" s="352"/>
      <c r="AV115" s="352"/>
      <c r="AW115" s="352"/>
      <c r="AX115" s="351" t="s">
        <v>222</v>
      </c>
      <c r="AY115" s="352"/>
      <c r="AZ115" s="352"/>
      <c r="BA115" s="352"/>
      <c r="BB115" s="352"/>
      <c r="BC115" s="351" t="s">
        <v>222</v>
      </c>
      <c r="BD115" s="352"/>
      <c r="BE115" s="352"/>
      <c r="BF115" s="352"/>
      <c r="BG115" s="352"/>
      <c r="BH115" s="352"/>
      <c r="BI115" s="352"/>
      <c r="BJ115" s="352"/>
      <c r="BK115" s="356"/>
      <c r="BL115" s="352"/>
      <c r="BM115" s="352"/>
      <c r="BN115" s="352"/>
      <c r="BO115" s="352"/>
      <c r="BP115" s="356"/>
      <c r="BQ115" s="352"/>
      <c r="BR115" s="352"/>
      <c r="BS115" s="352"/>
      <c r="BT115" s="352"/>
      <c r="BU115" s="352"/>
      <c r="BV115" s="352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6"/>
    </row>
    <row r="116" spans="1:86" ht="45">
      <c r="A116" s="355" t="s">
        <v>257</v>
      </c>
      <c r="B116" s="354" t="s">
        <v>256</v>
      </c>
      <c r="C116" s="358"/>
      <c r="D116" s="352"/>
      <c r="E116" s="352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  <c r="S116" s="352"/>
      <c r="T116" s="352"/>
      <c r="U116" s="352"/>
      <c r="V116" s="352"/>
      <c r="W116" s="352"/>
      <c r="X116" s="352"/>
      <c r="Y116" s="352"/>
      <c r="Z116" s="352"/>
      <c r="AA116" s="352"/>
      <c r="AB116" s="352"/>
      <c r="AC116" s="352"/>
      <c r="AD116" s="352"/>
      <c r="AE116" s="352"/>
      <c r="AF116" s="352"/>
      <c r="AG116" s="352"/>
      <c r="AH116" s="352"/>
      <c r="AI116" s="352"/>
      <c r="AJ116" s="352"/>
      <c r="AK116" s="352"/>
      <c r="AL116" s="352"/>
      <c r="AM116" s="352"/>
      <c r="AN116" s="352"/>
      <c r="AO116" s="352"/>
      <c r="AP116" s="352"/>
      <c r="AQ116" s="352"/>
      <c r="AR116" s="352"/>
      <c r="AS116" s="352"/>
      <c r="AT116" s="352"/>
      <c r="AU116" s="352"/>
      <c r="AV116" s="352"/>
      <c r="AW116" s="351" t="s">
        <v>222</v>
      </c>
      <c r="AX116" s="352"/>
      <c r="AY116" s="352"/>
      <c r="AZ116" s="352"/>
      <c r="BA116" s="352"/>
      <c r="BB116" s="352"/>
      <c r="BC116" s="352"/>
      <c r="BD116" s="352"/>
      <c r="BE116" s="352"/>
      <c r="BF116" s="352"/>
      <c r="BG116" s="352"/>
      <c r="BH116" s="352"/>
      <c r="BI116" s="352"/>
      <c r="BJ116" s="356"/>
      <c r="BK116" s="352"/>
      <c r="BL116" s="352"/>
      <c r="BM116" s="352"/>
      <c r="BN116" s="352"/>
      <c r="BO116" s="352"/>
      <c r="BP116" s="352"/>
      <c r="BQ116" s="352"/>
      <c r="BR116" s="352"/>
      <c r="BS116" s="352"/>
      <c r="BT116" s="352"/>
      <c r="BU116" s="352"/>
      <c r="BV116" s="352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6"/>
    </row>
    <row r="117" spans="1:86" ht="30">
      <c r="A117" s="355" t="s">
        <v>255</v>
      </c>
      <c r="B117" s="357" t="s">
        <v>254</v>
      </c>
      <c r="C117" s="358"/>
      <c r="D117" s="352"/>
      <c r="E117" s="352"/>
      <c r="F117" s="352"/>
      <c r="G117" s="352"/>
      <c r="H117" s="352"/>
      <c r="I117" s="352"/>
      <c r="J117" s="352"/>
      <c r="K117" s="352"/>
      <c r="L117" s="352"/>
      <c r="M117" s="352"/>
      <c r="N117" s="352"/>
      <c r="O117" s="352"/>
      <c r="P117" s="352"/>
      <c r="Q117" s="352"/>
      <c r="R117" s="352"/>
      <c r="S117" s="352"/>
      <c r="T117" s="352"/>
      <c r="U117" s="352"/>
      <c r="V117" s="352"/>
      <c r="W117" s="352"/>
      <c r="X117" s="352"/>
      <c r="Y117" s="352"/>
      <c r="Z117" s="352"/>
      <c r="AA117" s="352"/>
      <c r="AB117" s="352"/>
      <c r="AC117" s="352"/>
      <c r="AD117" s="352"/>
      <c r="AE117" s="352"/>
      <c r="AF117" s="352"/>
      <c r="AG117" s="352"/>
      <c r="AH117" s="352"/>
      <c r="AI117" s="352"/>
      <c r="AJ117" s="352"/>
      <c r="AK117" s="352"/>
      <c r="AL117" s="352"/>
      <c r="AM117" s="352"/>
      <c r="AN117" s="352"/>
      <c r="AO117" s="352"/>
      <c r="AP117" s="352"/>
      <c r="AQ117" s="352"/>
      <c r="AR117" s="352"/>
      <c r="AS117" s="352"/>
      <c r="AT117" s="352"/>
      <c r="AU117" s="352"/>
      <c r="AV117" s="352"/>
      <c r="AW117" s="352"/>
      <c r="AX117" s="352"/>
      <c r="AY117" s="352"/>
      <c r="AZ117" s="352"/>
      <c r="BA117" s="352"/>
      <c r="BB117" s="352"/>
      <c r="BC117" s="352"/>
      <c r="BD117" s="352"/>
      <c r="BE117" s="352"/>
      <c r="BF117" s="351" t="s">
        <v>222</v>
      </c>
      <c r="BG117" s="352"/>
      <c r="BH117" s="352"/>
      <c r="BI117" s="352"/>
      <c r="BJ117" s="352"/>
      <c r="BK117" s="352"/>
      <c r="BL117" s="352"/>
      <c r="BM117" s="352"/>
      <c r="BN117" s="352"/>
      <c r="BO117" s="352"/>
      <c r="BP117" s="352"/>
      <c r="BQ117" s="352"/>
      <c r="BR117" s="352"/>
      <c r="BS117" s="356"/>
      <c r="BT117" s="352"/>
      <c r="BU117" s="352"/>
      <c r="BV117" s="352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6"/>
    </row>
    <row r="118" spans="1:86" ht="75">
      <c r="A118" s="355" t="s">
        <v>253</v>
      </c>
      <c r="B118" s="354" t="s">
        <v>252</v>
      </c>
      <c r="C118" s="358"/>
      <c r="D118" s="352"/>
      <c r="E118" s="352"/>
      <c r="F118" s="352"/>
      <c r="G118" s="352"/>
      <c r="H118" s="352"/>
      <c r="I118" s="352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2"/>
      <c r="AM118" s="352"/>
      <c r="AN118" s="352"/>
      <c r="AO118" s="352"/>
      <c r="AP118" s="352"/>
      <c r="AQ118" s="352"/>
      <c r="AR118" s="352"/>
      <c r="AS118" s="352"/>
      <c r="AT118" s="352"/>
      <c r="AU118" s="352"/>
      <c r="AV118" s="352"/>
      <c r="AW118" s="352"/>
      <c r="AX118" s="352"/>
      <c r="AY118" s="351" t="s">
        <v>222</v>
      </c>
      <c r="AZ118" s="352"/>
      <c r="BA118" s="352"/>
      <c r="BB118" s="352"/>
      <c r="BC118" s="352"/>
      <c r="BD118" s="352"/>
      <c r="BE118" s="351" t="s">
        <v>222</v>
      </c>
      <c r="BF118" s="352"/>
      <c r="BG118" s="351" t="s">
        <v>222</v>
      </c>
      <c r="BH118" s="351" t="s">
        <v>222</v>
      </c>
      <c r="BI118" s="352"/>
      <c r="BJ118" s="352"/>
      <c r="BK118" s="352"/>
      <c r="BL118" s="356"/>
      <c r="BM118" s="352"/>
      <c r="BN118" s="352"/>
      <c r="BO118" s="352"/>
      <c r="BP118" s="352"/>
      <c r="BQ118" s="352"/>
      <c r="BR118" s="356"/>
      <c r="BS118" s="352"/>
      <c r="BT118" s="351" t="s">
        <v>222</v>
      </c>
      <c r="BU118" s="351" t="s">
        <v>222</v>
      </c>
      <c r="BV118" s="352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</row>
    <row r="119" spans="1:86" ht="45">
      <c r="A119" s="355" t="s">
        <v>251</v>
      </c>
      <c r="B119" s="354" t="s">
        <v>250</v>
      </c>
      <c r="C119" s="358"/>
      <c r="D119" s="352"/>
      <c r="E119" s="352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  <c r="AU119" s="352"/>
      <c r="AV119" s="352"/>
      <c r="AW119" s="352"/>
      <c r="AX119" s="352"/>
      <c r="AY119" s="351" t="s">
        <v>222</v>
      </c>
      <c r="AZ119" s="351" t="s">
        <v>222</v>
      </c>
      <c r="BA119" s="352"/>
      <c r="BB119" s="352"/>
      <c r="BC119" s="351" t="s">
        <v>222</v>
      </c>
      <c r="BD119" s="351" t="s">
        <v>222</v>
      </c>
      <c r="BE119" s="352"/>
      <c r="BF119" s="352"/>
      <c r="BG119" s="351" t="s">
        <v>222</v>
      </c>
      <c r="BH119" s="351" t="s">
        <v>222</v>
      </c>
      <c r="BI119" s="352"/>
      <c r="BJ119" s="352"/>
      <c r="BK119" s="352"/>
      <c r="BL119" s="356"/>
      <c r="BM119" s="356"/>
      <c r="BN119" s="352"/>
      <c r="BO119" s="352"/>
      <c r="BP119" s="356"/>
      <c r="BQ119" s="356"/>
      <c r="BR119" s="352"/>
      <c r="BS119" s="352"/>
      <c r="BT119" s="351" t="s">
        <v>222</v>
      </c>
      <c r="BU119" s="351" t="s">
        <v>222</v>
      </c>
      <c r="BV119" s="352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</row>
    <row r="120" spans="1:86" ht="45">
      <c r="A120" s="355" t="s">
        <v>249</v>
      </c>
      <c r="B120" s="354" t="s">
        <v>248</v>
      </c>
      <c r="C120" s="358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C120" s="352"/>
      <c r="AD120" s="352"/>
      <c r="AE120" s="352"/>
      <c r="AF120" s="352"/>
      <c r="AG120" s="352"/>
      <c r="AH120" s="352"/>
      <c r="AI120" s="352"/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52"/>
      <c r="BA120" s="352"/>
      <c r="BB120" s="352"/>
      <c r="BC120" s="352"/>
      <c r="BD120" s="351" t="s">
        <v>222</v>
      </c>
      <c r="BE120" s="352"/>
      <c r="BF120" s="351" t="s">
        <v>222</v>
      </c>
      <c r="BG120" s="352"/>
      <c r="BH120" s="352"/>
      <c r="BI120" s="352"/>
      <c r="BJ120" s="352"/>
      <c r="BK120" s="352"/>
      <c r="BL120" s="352"/>
      <c r="BM120" s="352"/>
      <c r="BN120" s="352"/>
      <c r="BO120" s="352"/>
      <c r="BP120" s="352"/>
      <c r="BQ120" s="356"/>
      <c r="BR120" s="352"/>
      <c r="BS120" s="356"/>
      <c r="BT120" s="352"/>
      <c r="BU120" s="352"/>
      <c r="BV120" s="352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6"/>
    </row>
    <row r="121" spans="1:86" ht="15.75">
      <c r="A121" s="355"/>
      <c r="B121" s="417" t="s">
        <v>438</v>
      </c>
      <c r="C121" s="358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56"/>
      <c r="BE121" s="352"/>
      <c r="BF121" s="356"/>
      <c r="BG121" s="352"/>
      <c r="BH121" s="352"/>
      <c r="BI121" s="352"/>
      <c r="BJ121" s="352"/>
      <c r="BK121" s="352"/>
      <c r="BL121" s="352"/>
      <c r="BM121" s="352"/>
      <c r="BN121" s="352"/>
      <c r="BO121" s="352"/>
      <c r="BP121" s="352"/>
      <c r="BQ121" s="356"/>
      <c r="BR121" s="352"/>
      <c r="BS121" s="356"/>
      <c r="BT121" s="352"/>
      <c r="BU121" s="352"/>
      <c r="BV121" s="352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</row>
    <row r="122" spans="1:86" ht="75">
      <c r="A122" s="355" t="s">
        <v>479</v>
      </c>
      <c r="B122" s="357" t="s">
        <v>480</v>
      </c>
      <c r="C122" s="358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2"/>
      <c r="AC122" s="352"/>
      <c r="AD122" s="352"/>
      <c r="AE122" s="352"/>
      <c r="AF122" s="352"/>
      <c r="AG122" s="352"/>
      <c r="AH122" s="352"/>
      <c r="AI122" s="352"/>
      <c r="AJ122" s="352"/>
      <c r="AK122" s="352"/>
      <c r="AL122" s="352"/>
      <c r="AM122" s="352"/>
      <c r="AN122" s="352"/>
      <c r="AO122" s="352"/>
      <c r="AP122" s="352"/>
      <c r="AQ122" s="352"/>
      <c r="AR122" s="352"/>
      <c r="AS122" s="352"/>
      <c r="AT122" s="352"/>
      <c r="AU122" s="352"/>
      <c r="AV122" s="352"/>
      <c r="AW122" s="352"/>
      <c r="AX122" s="352"/>
      <c r="AY122" s="351" t="s">
        <v>222</v>
      </c>
      <c r="AZ122" s="352"/>
      <c r="BA122" s="352"/>
      <c r="BB122" s="352"/>
      <c r="BC122" s="352"/>
      <c r="BD122" s="352"/>
      <c r="BE122" s="352"/>
      <c r="BF122" s="352"/>
      <c r="BG122" s="352"/>
      <c r="BH122" s="352"/>
      <c r="BI122" s="352"/>
      <c r="BJ122" s="352"/>
      <c r="BK122" s="352"/>
      <c r="BL122" s="351" t="s">
        <v>222</v>
      </c>
      <c r="BM122" s="352"/>
      <c r="BN122" s="352"/>
      <c r="BO122" s="352"/>
      <c r="BP122" s="352"/>
      <c r="BQ122" s="352"/>
      <c r="BR122" s="352"/>
      <c r="BS122" s="352"/>
      <c r="BT122" s="352"/>
      <c r="BU122" s="352"/>
      <c r="BV122" s="352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6"/>
    </row>
    <row r="123" spans="1:86" ht="45">
      <c r="A123" s="355" t="s">
        <v>481</v>
      </c>
      <c r="B123" s="354" t="s">
        <v>482</v>
      </c>
      <c r="C123" s="358"/>
      <c r="D123" s="352"/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  <c r="X123" s="352"/>
      <c r="Y123" s="352"/>
      <c r="Z123" s="352"/>
      <c r="AA123" s="352"/>
      <c r="AB123" s="352"/>
      <c r="AC123" s="352"/>
      <c r="AD123" s="352"/>
      <c r="AE123" s="352"/>
      <c r="AF123" s="352"/>
      <c r="AG123" s="352"/>
      <c r="AH123" s="352"/>
      <c r="AI123" s="352"/>
      <c r="AJ123" s="352"/>
      <c r="AK123" s="352"/>
      <c r="AL123" s="352"/>
      <c r="AM123" s="352"/>
      <c r="AN123" s="352"/>
      <c r="AO123" s="352"/>
      <c r="AP123" s="352"/>
      <c r="AQ123" s="352"/>
      <c r="AR123" s="352"/>
      <c r="AS123" s="352"/>
      <c r="AT123" s="352"/>
      <c r="AU123" s="352"/>
      <c r="AV123" s="352"/>
      <c r="AW123" s="352"/>
      <c r="AX123" s="352"/>
      <c r="AY123" s="352"/>
      <c r="AZ123" s="352"/>
      <c r="BA123" s="351" t="s">
        <v>222</v>
      </c>
      <c r="BB123" s="352"/>
      <c r="BC123" s="351" t="s">
        <v>222</v>
      </c>
      <c r="BD123" s="352"/>
      <c r="BE123" s="352"/>
      <c r="BF123" s="351" t="s">
        <v>222</v>
      </c>
      <c r="BG123" s="352"/>
      <c r="BH123" s="352"/>
      <c r="BI123" s="352"/>
      <c r="BJ123" s="352"/>
      <c r="BK123" s="352"/>
      <c r="BL123" s="352"/>
      <c r="BM123" s="351" t="s">
        <v>222</v>
      </c>
      <c r="BN123" s="356"/>
      <c r="BO123" s="352"/>
      <c r="BP123" s="356"/>
      <c r="BQ123" s="352"/>
      <c r="BR123" s="352"/>
      <c r="BS123" s="356"/>
      <c r="BT123" s="352"/>
      <c r="BU123" s="352"/>
      <c r="BV123" s="352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6"/>
    </row>
    <row r="124" spans="1:86" ht="30">
      <c r="A124" s="355" t="s">
        <v>483</v>
      </c>
      <c r="B124" s="357" t="s">
        <v>484</v>
      </c>
      <c r="C124" s="358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  <c r="AA124" s="352"/>
      <c r="AB124" s="352"/>
      <c r="AC124" s="352"/>
      <c r="AD124" s="352"/>
      <c r="AE124" s="352"/>
      <c r="AF124" s="352"/>
      <c r="AG124" s="352"/>
      <c r="AH124" s="352"/>
      <c r="AI124" s="352"/>
      <c r="AJ124" s="352"/>
      <c r="AK124" s="352"/>
      <c r="AL124" s="352"/>
      <c r="AM124" s="352"/>
      <c r="AN124" s="352"/>
      <c r="AO124" s="352"/>
      <c r="AP124" s="352"/>
      <c r="AQ124" s="352"/>
      <c r="AR124" s="352"/>
      <c r="AS124" s="352"/>
      <c r="AT124" s="352"/>
      <c r="AU124" s="352"/>
      <c r="AV124" s="352"/>
      <c r="AW124" s="351" t="s">
        <v>222</v>
      </c>
      <c r="AX124" s="351" t="s">
        <v>222</v>
      </c>
      <c r="AY124" s="352"/>
      <c r="AZ124" s="352"/>
      <c r="BA124" s="352"/>
      <c r="BB124" s="352"/>
      <c r="BC124" s="352"/>
      <c r="BD124" s="352"/>
      <c r="BE124" s="352"/>
      <c r="BF124" s="352"/>
      <c r="BG124" s="352"/>
      <c r="BH124" s="352"/>
      <c r="BI124" s="352"/>
      <c r="BJ124" s="351" t="s">
        <v>222</v>
      </c>
      <c r="BK124" s="351" t="s">
        <v>222</v>
      </c>
      <c r="BL124" s="352"/>
      <c r="BM124" s="352"/>
      <c r="BN124" s="351" t="s">
        <v>222</v>
      </c>
      <c r="BO124" s="352"/>
      <c r="BP124" s="351" t="s">
        <v>222</v>
      </c>
      <c r="BQ124" s="352"/>
      <c r="BR124" s="352"/>
      <c r="BS124" s="352"/>
      <c r="BT124" s="352"/>
      <c r="BU124" s="352"/>
      <c r="BV124" s="352"/>
      <c r="BW124" s="356"/>
      <c r="BX124" s="356"/>
      <c r="BY124" s="356"/>
      <c r="BZ124" s="356"/>
      <c r="CA124" s="356"/>
      <c r="CB124" s="356"/>
      <c r="CC124" s="356"/>
      <c r="CD124" s="356"/>
      <c r="CE124" s="356"/>
      <c r="CF124" s="356"/>
      <c r="CG124" s="356"/>
      <c r="CH124" s="356"/>
    </row>
    <row r="125" spans="1:86" ht="45">
      <c r="A125" s="414" t="s">
        <v>485</v>
      </c>
      <c r="B125" s="415" t="s">
        <v>486</v>
      </c>
      <c r="C125" s="41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/>
      <c r="U125" s="356"/>
      <c r="V125" s="356"/>
      <c r="W125" s="356"/>
      <c r="X125" s="356"/>
      <c r="Y125" s="356"/>
      <c r="Z125" s="356"/>
      <c r="AA125" s="356"/>
      <c r="AB125" s="356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56"/>
      <c r="AY125" s="356"/>
      <c r="AZ125" s="356"/>
      <c r="BA125" s="356"/>
      <c r="BB125" s="356"/>
      <c r="BC125" s="411" t="s">
        <v>120</v>
      </c>
      <c r="BD125" s="356"/>
      <c r="BE125" s="356"/>
      <c r="BF125" s="356"/>
      <c r="BG125" s="356"/>
      <c r="BH125" s="356"/>
      <c r="BI125" s="356"/>
      <c r="BJ125" s="356"/>
      <c r="BK125" s="356"/>
      <c r="BL125" s="356"/>
      <c r="BM125" s="356"/>
      <c r="BN125" s="356"/>
      <c r="BO125" s="356"/>
      <c r="BP125" s="356"/>
      <c r="BQ125" s="356"/>
      <c r="BR125" s="356"/>
      <c r="BS125" s="351" t="s">
        <v>222</v>
      </c>
      <c r="BT125" s="356"/>
      <c r="BU125" s="356"/>
      <c r="BV125" s="356"/>
      <c r="BW125" s="356"/>
      <c r="BX125" s="356"/>
      <c r="BY125" s="356"/>
      <c r="BZ125" s="356"/>
      <c r="CA125" s="356"/>
      <c r="CB125" s="356"/>
      <c r="CC125" s="356"/>
      <c r="CD125" s="356"/>
      <c r="CE125" s="356"/>
      <c r="CF125" s="356"/>
      <c r="CG125" s="356"/>
      <c r="CH125" s="356"/>
    </row>
    <row r="126" spans="1:86" ht="75">
      <c r="A126" s="355" t="s">
        <v>487</v>
      </c>
      <c r="B126" s="354" t="s">
        <v>488</v>
      </c>
      <c r="C126" s="358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352"/>
      <c r="AG126" s="352"/>
      <c r="AH126" s="352"/>
      <c r="AI126" s="352"/>
      <c r="AJ126" s="352"/>
      <c r="AK126" s="352"/>
      <c r="AL126" s="352"/>
      <c r="AM126" s="352"/>
      <c r="AN126" s="352"/>
      <c r="AO126" s="352"/>
      <c r="AP126" s="352"/>
      <c r="AQ126" s="352"/>
      <c r="AR126" s="352"/>
      <c r="AS126" s="352"/>
      <c r="AT126" s="352"/>
      <c r="AU126" s="352"/>
      <c r="AV126" s="352"/>
      <c r="AW126" s="352"/>
      <c r="AX126" s="351" t="s">
        <v>222</v>
      </c>
      <c r="AY126" s="352"/>
      <c r="AZ126" s="352"/>
      <c r="BA126" s="352"/>
      <c r="BB126" s="352"/>
      <c r="BC126" s="351" t="s">
        <v>222</v>
      </c>
      <c r="BD126" s="352"/>
      <c r="BE126" s="352"/>
      <c r="BF126" s="352"/>
      <c r="BG126" s="352"/>
      <c r="BH126" s="352"/>
      <c r="BI126" s="352"/>
      <c r="BJ126" s="352"/>
      <c r="BK126" s="356"/>
      <c r="BL126" s="352"/>
      <c r="BM126" s="352"/>
      <c r="BN126" s="352"/>
      <c r="BO126" s="352"/>
      <c r="BP126" s="356"/>
      <c r="BQ126" s="352"/>
      <c r="BR126" s="352"/>
      <c r="BS126" s="351" t="s">
        <v>222</v>
      </c>
      <c r="BT126" s="352"/>
      <c r="BU126" s="352"/>
      <c r="BV126" s="352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</row>
    <row r="127" spans="1:86" ht="60">
      <c r="A127" s="355" t="s">
        <v>489</v>
      </c>
      <c r="B127" s="354" t="s">
        <v>490</v>
      </c>
      <c r="C127" s="358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2"/>
      <c r="AC127" s="352"/>
      <c r="AD127" s="352"/>
      <c r="AE127" s="352"/>
      <c r="AF127" s="352"/>
      <c r="AG127" s="352"/>
      <c r="AH127" s="352"/>
      <c r="AI127" s="352"/>
      <c r="AJ127" s="352"/>
      <c r="AK127" s="352"/>
      <c r="AL127" s="352"/>
      <c r="AM127" s="352"/>
      <c r="AN127" s="352"/>
      <c r="AO127" s="352"/>
      <c r="AP127" s="352"/>
      <c r="AQ127" s="352"/>
      <c r="AR127" s="352"/>
      <c r="AS127" s="352"/>
      <c r="AT127" s="352"/>
      <c r="AU127" s="352"/>
      <c r="AV127" s="352"/>
      <c r="AW127" s="351" t="s">
        <v>222</v>
      </c>
      <c r="AX127" s="352"/>
      <c r="AY127" s="352"/>
      <c r="AZ127" s="352"/>
      <c r="BA127" s="352"/>
      <c r="BB127" s="352"/>
      <c r="BC127" s="352"/>
      <c r="BD127" s="352"/>
      <c r="BE127" s="352"/>
      <c r="BF127" s="352"/>
      <c r="BG127" s="352"/>
      <c r="BH127" s="352"/>
      <c r="BI127" s="352"/>
      <c r="BJ127" s="351" t="s">
        <v>222</v>
      </c>
      <c r="BK127" s="351" t="s">
        <v>222</v>
      </c>
      <c r="BL127" s="352"/>
      <c r="BM127" s="352"/>
      <c r="BN127" s="351" t="s">
        <v>222</v>
      </c>
      <c r="BO127" s="351" t="s">
        <v>222</v>
      </c>
      <c r="BP127" s="352"/>
      <c r="BQ127" s="352"/>
      <c r="BR127" s="352"/>
      <c r="BS127" s="352"/>
      <c r="BT127" s="352"/>
      <c r="BU127" s="352"/>
      <c r="BV127" s="352"/>
      <c r="BW127" s="356"/>
      <c r="BX127" s="356"/>
      <c r="BY127" s="356"/>
      <c r="BZ127" s="356"/>
      <c r="CA127" s="356"/>
      <c r="CB127" s="356"/>
      <c r="CC127" s="356"/>
      <c r="CD127" s="356"/>
      <c r="CE127" s="356"/>
      <c r="CF127" s="356"/>
      <c r="CG127" s="356"/>
      <c r="CH127" s="356"/>
    </row>
    <row r="128" spans="1:86" ht="60">
      <c r="A128" s="355" t="s">
        <v>491</v>
      </c>
      <c r="B128" s="357" t="s">
        <v>492</v>
      </c>
      <c r="C128" s="358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52"/>
      <c r="AC128" s="352"/>
      <c r="AD128" s="352"/>
      <c r="AE128" s="352"/>
      <c r="AF128" s="352"/>
      <c r="AG128" s="352"/>
      <c r="AH128" s="352"/>
      <c r="AI128" s="352"/>
      <c r="AJ128" s="352"/>
      <c r="AK128" s="352"/>
      <c r="AL128" s="352"/>
      <c r="AM128" s="352"/>
      <c r="AN128" s="352"/>
      <c r="AO128" s="352"/>
      <c r="AP128" s="352"/>
      <c r="AQ128" s="352"/>
      <c r="AR128" s="352"/>
      <c r="AS128" s="352"/>
      <c r="AT128" s="352"/>
      <c r="AU128" s="352"/>
      <c r="AV128" s="352"/>
      <c r="AW128" s="352"/>
      <c r="AX128" s="352"/>
      <c r="AY128" s="352"/>
      <c r="AZ128" s="352"/>
      <c r="BA128" s="352"/>
      <c r="BB128" s="352"/>
      <c r="BC128" s="352"/>
      <c r="BD128" s="352"/>
      <c r="BE128" s="352"/>
      <c r="BF128" s="351" t="s">
        <v>222</v>
      </c>
      <c r="BG128" s="352"/>
      <c r="BH128" s="352"/>
      <c r="BI128" s="352"/>
      <c r="BJ128" s="352"/>
      <c r="BK128" s="352"/>
      <c r="BL128" s="352"/>
      <c r="BM128" s="352"/>
      <c r="BN128" s="352"/>
      <c r="BO128" s="352"/>
      <c r="BP128" s="352"/>
      <c r="BQ128" s="352"/>
      <c r="BR128" s="352"/>
      <c r="BS128" s="351" t="s">
        <v>222</v>
      </c>
      <c r="BT128" s="352"/>
      <c r="BU128" s="352"/>
      <c r="BV128" s="352"/>
      <c r="BW128" s="356"/>
      <c r="BX128" s="356"/>
      <c r="BY128" s="356"/>
      <c r="BZ128" s="356"/>
      <c r="CA128" s="356"/>
      <c r="CB128" s="356"/>
      <c r="CC128" s="356"/>
      <c r="CD128" s="356"/>
      <c r="CE128" s="356"/>
      <c r="CF128" s="356"/>
      <c r="CG128" s="356"/>
      <c r="CH128" s="356"/>
    </row>
    <row r="129" spans="1:86" ht="120">
      <c r="A129" s="355" t="s">
        <v>493</v>
      </c>
      <c r="B129" s="354" t="s">
        <v>494</v>
      </c>
      <c r="C129" s="358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1" t="s">
        <v>222</v>
      </c>
      <c r="AZ129" s="352"/>
      <c r="BA129" s="352"/>
      <c r="BB129" s="352"/>
      <c r="BC129" s="352"/>
      <c r="BD129" s="352"/>
      <c r="BE129" s="351" t="s">
        <v>222</v>
      </c>
      <c r="BF129" s="352"/>
      <c r="BG129" s="351" t="s">
        <v>222</v>
      </c>
      <c r="BH129" s="351" t="s">
        <v>222</v>
      </c>
      <c r="BI129" s="352"/>
      <c r="BJ129" s="352"/>
      <c r="BK129" s="352"/>
      <c r="BL129" s="351" t="s">
        <v>222</v>
      </c>
      <c r="BM129" s="352"/>
      <c r="BN129" s="352"/>
      <c r="BO129" s="352"/>
      <c r="BP129" s="351" t="s">
        <v>222</v>
      </c>
      <c r="BQ129" s="352"/>
      <c r="BR129" s="351" t="s">
        <v>222</v>
      </c>
      <c r="BS129" s="352"/>
      <c r="BT129" s="351" t="s">
        <v>222</v>
      </c>
      <c r="BU129" s="351" t="s">
        <v>222</v>
      </c>
      <c r="BV129" s="352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</row>
    <row r="130" spans="1:86" ht="90">
      <c r="A130" s="355" t="s">
        <v>495</v>
      </c>
      <c r="B130" s="354" t="s">
        <v>496</v>
      </c>
      <c r="C130" s="358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352"/>
      <c r="AG130" s="352"/>
      <c r="AH130" s="352"/>
      <c r="AI130" s="352"/>
      <c r="AJ130" s="352"/>
      <c r="AK130" s="352"/>
      <c r="AL130" s="352"/>
      <c r="AM130" s="352"/>
      <c r="AN130" s="352"/>
      <c r="AO130" s="352"/>
      <c r="AP130" s="352"/>
      <c r="AQ130" s="352"/>
      <c r="AR130" s="352"/>
      <c r="AS130" s="352"/>
      <c r="AT130" s="352"/>
      <c r="AU130" s="352"/>
      <c r="AV130" s="352"/>
      <c r="AW130" s="352"/>
      <c r="AX130" s="352"/>
      <c r="AY130" s="351" t="s">
        <v>222</v>
      </c>
      <c r="AZ130" s="351" t="s">
        <v>222</v>
      </c>
      <c r="BA130" s="352"/>
      <c r="BB130" s="352"/>
      <c r="BC130" s="351" t="s">
        <v>222</v>
      </c>
      <c r="BD130" s="351" t="s">
        <v>222</v>
      </c>
      <c r="BE130" s="352"/>
      <c r="BF130" s="352"/>
      <c r="BG130" s="351" t="s">
        <v>222</v>
      </c>
      <c r="BH130" s="351" t="s">
        <v>222</v>
      </c>
      <c r="BI130" s="352"/>
      <c r="BJ130" s="352"/>
      <c r="BK130" s="352"/>
      <c r="BL130" s="351" t="s">
        <v>222</v>
      </c>
      <c r="BM130" s="351" t="s">
        <v>222</v>
      </c>
      <c r="BN130" s="352"/>
      <c r="BO130" s="351" t="s">
        <v>222</v>
      </c>
      <c r="BP130" s="351" t="s">
        <v>222</v>
      </c>
      <c r="BQ130" s="356"/>
      <c r="BR130" s="352"/>
      <c r="BS130" s="352"/>
      <c r="BT130" s="351" t="s">
        <v>222</v>
      </c>
      <c r="BU130" s="351" t="s">
        <v>222</v>
      </c>
      <c r="BV130" s="352"/>
      <c r="BW130" s="356"/>
      <c r="BX130" s="356"/>
      <c r="BY130" s="356"/>
      <c r="BZ130" s="356"/>
      <c r="CA130" s="356"/>
      <c r="CB130" s="356"/>
      <c r="CC130" s="356"/>
      <c r="CD130" s="356"/>
      <c r="CE130" s="356"/>
      <c r="CF130" s="356"/>
      <c r="CG130" s="356"/>
      <c r="CH130" s="356"/>
    </row>
    <row r="131" spans="1:86" ht="30">
      <c r="A131" s="355" t="s">
        <v>497</v>
      </c>
      <c r="B131" s="354" t="s">
        <v>498</v>
      </c>
      <c r="C131" s="358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2"/>
      <c r="X131" s="352"/>
      <c r="Y131" s="352"/>
      <c r="Z131" s="352"/>
      <c r="AA131" s="352"/>
      <c r="AB131" s="352"/>
      <c r="AC131" s="352"/>
      <c r="AD131" s="352"/>
      <c r="AE131" s="352"/>
      <c r="AF131" s="352"/>
      <c r="AG131" s="352"/>
      <c r="AH131" s="352"/>
      <c r="AI131" s="352"/>
      <c r="AJ131" s="352"/>
      <c r="AK131" s="352"/>
      <c r="AL131" s="352"/>
      <c r="AM131" s="352"/>
      <c r="AN131" s="352"/>
      <c r="AO131" s="352"/>
      <c r="AP131" s="352"/>
      <c r="AQ131" s="352"/>
      <c r="AR131" s="352"/>
      <c r="AS131" s="352"/>
      <c r="AT131" s="352"/>
      <c r="AU131" s="352"/>
      <c r="AV131" s="352"/>
      <c r="AW131" s="352"/>
      <c r="AX131" s="352"/>
      <c r="AY131" s="352"/>
      <c r="AZ131" s="352"/>
      <c r="BA131" s="352"/>
      <c r="BB131" s="352"/>
      <c r="BC131" s="352"/>
      <c r="BD131" s="351" t="s">
        <v>222</v>
      </c>
      <c r="BE131" s="352"/>
      <c r="BF131" s="351" t="s">
        <v>222</v>
      </c>
      <c r="BG131" s="352"/>
      <c r="BH131" s="352"/>
      <c r="BI131" s="352"/>
      <c r="BJ131" s="352"/>
      <c r="BK131" s="352"/>
      <c r="BL131" s="352"/>
      <c r="BM131" s="352"/>
      <c r="BN131" s="352"/>
      <c r="BO131" s="352"/>
      <c r="BP131" s="352"/>
      <c r="BQ131" s="351" t="s">
        <v>222</v>
      </c>
      <c r="BR131" s="352"/>
      <c r="BS131" s="356"/>
      <c r="BT131" s="352"/>
      <c r="BU131" s="352"/>
      <c r="BV131" s="352"/>
      <c r="BW131" s="356"/>
      <c r="BX131" s="356"/>
      <c r="BY131" s="356"/>
      <c r="BZ131" s="356"/>
      <c r="CA131" s="356"/>
      <c r="CB131" s="356"/>
      <c r="CC131" s="356"/>
      <c r="CD131" s="356"/>
      <c r="CE131" s="356"/>
      <c r="CF131" s="356"/>
      <c r="CG131" s="356"/>
      <c r="CH131" s="356"/>
    </row>
    <row r="132" spans="1:86" ht="15.75">
      <c r="A132" s="355"/>
      <c r="B132" s="418" t="s">
        <v>459</v>
      </c>
      <c r="C132" s="358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Y132" s="352"/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2"/>
      <c r="AR132" s="352"/>
      <c r="AS132" s="352"/>
      <c r="AT132" s="352"/>
      <c r="AU132" s="352"/>
      <c r="AV132" s="352"/>
      <c r="AW132" s="352"/>
      <c r="AX132" s="352"/>
      <c r="AY132" s="352"/>
      <c r="AZ132" s="352"/>
      <c r="BA132" s="352"/>
      <c r="BB132" s="352"/>
      <c r="BC132" s="352"/>
      <c r="BD132" s="356"/>
      <c r="BE132" s="352"/>
      <c r="BF132" s="356"/>
      <c r="BG132" s="352"/>
      <c r="BH132" s="352"/>
      <c r="BI132" s="352"/>
      <c r="BJ132" s="352"/>
      <c r="BK132" s="352"/>
      <c r="BL132" s="352"/>
      <c r="BM132" s="352"/>
      <c r="BN132" s="352"/>
      <c r="BO132" s="352"/>
      <c r="BP132" s="352"/>
      <c r="BQ132" s="356"/>
      <c r="BR132" s="352"/>
      <c r="BS132" s="356"/>
      <c r="BT132" s="352"/>
      <c r="BU132" s="352"/>
      <c r="BV132" s="352"/>
      <c r="BW132" s="356"/>
      <c r="BX132" s="356"/>
      <c r="BY132" s="356"/>
      <c r="BZ132" s="356"/>
      <c r="CA132" s="356"/>
      <c r="CB132" s="356"/>
      <c r="CC132" s="356"/>
      <c r="CD132" s="356"/>
      <c r="CE132" s="356"/>
      <c r="CF132" s="356"/>
      <c r="CG132" s="356"/>
      <c r="CH132" s="356"/>
    </row>
    <row r="133" spans="1:86" ht="30">
      <c r="A133" s="355" t="s">
        <v>499</v>
      </c>
      <c r="B133" s="368" t="s">
        <v>500</v>
      </c>
      <c r="C133" s="358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2"/>
      <c r="X133" s="352"/>
      <c r="Y133" s="352"/>
      <c r="Z133" s="352"/>
      <c r="AA133" s="352"/>
      <c r="AB133" s="352"/>
      <c r="AC133" s="352"/>
      <c r="AD133" s="352"/>
      <c r="AE133" s="352"/>
      <c r="AF133" s="352"/>
      <c r="AG133" s="352"/>
      <c r="AH133" s="352"/>
      <c r="AI133" s="352"/>
      <c r="AJ133" s="352"/>
      <c r="AK133" s="352"/>
      <c r="AL133" s="352"/>
      <c r="AM133" s="352"/>
      <c r="AN133" s="352"/>
      <c r="AO133" s="352"/>
      <c r="AP133" s="352"/>
      <c r="AQ133" s="352"/>
      <c r="AR133" s="352"/>
      <c r="AS133" s="352"/>
      <c r="AT133" s="352"/>
      <c r="AU133" s="352"/>
      <c r="AV133" s="352"/>
      <c r="AW133" s="352"/>
      <c r="AX133" s="352"/>
      <c r="AY133" s="352"/>
      <c r="AZ133" s="352"/>
      <c r="BA133" s="352"/>
      <c r="BB133" s="352"/>
      <c r="BC133" s="352"/>
      <c r="BD133" s="356"/>
      <c r="BE133" s="352"/>
      <c r="BF133" s="356"/>
      <c r="BG133" s="352"/>
      <c r="BH133" s="352"/>
      <c r="BI133" s="352"/>
      <c r="BJ133" s="352"/>
      <c r="BK133" s="352"/>
      <c r="BL133" s="352"/>
      <c r="BM133" s="352"/>
      <c r="BN133" s="352"/>
      <c r="BO133" s="352"/>
      <c r="BP133" s="352"/>
      <c r="BQ133" s="356"/>
      <c r="BR133" s="352"/>
      <c r="BS133" s="356"/>
      <c r="BT133" s="352"/>
      <c r="BU133" s="352"/>
      <c r="BV133" s="352"/>
      <c r="BW133" s="356"/>
      <c r="BX133" s="356"/>
      <c r="BY133" s="356"/>
      <c r="BZ133" s="356"/>
      <c r="CA133" s="356"/>
      <c r="CB133" s="356"/>
      <c r="CC133" s="411" t="s">
        <v>222</v>
      </c>
      <c r="CD133" s="356"/>
      <c r="CE133" s="356"/>
      <c r="CF133" s="356"/>
      <c r="CG133" s="356"/>
      <c r="CH133" s="356"/>
    </row>
    <row r="134" spans="1:86" ht="30">
      <c r="A134" s="355" t="s">
        <v>501</v>
      </c>
      <c r="B134" s="368" t="s">
        <v>502</v>
      </c>
      <c r="C134" s="358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352"/>
      <c r="AG134" s="352"/>
      <c r="AH134" s="352"/>
      <c r="AI134" s="352"/>
      <c r="AJ134" s="352"/>
      <c r="AK134" s="352"/>
      <c r="AL134" s="352"/>
      <c r="AM134" s="352"/>
      <c r="AN134" s="352"/>
      <c r="AO134" s="352"/>
      <c r="AP134" s="352"/>
      <c r="AQ134" s="352"/>
      <c r="AR134" s="352"/>
      <c r="AS134" s="352"/>
      <c r="AT134" s="352"/>
      <c r="AU134" s="352"/>
      <c r="AV134" s="352"/>
      <c r="AW134" s="352"/>
      <c r="AX134" s="352"/>
      <c r="AY134" s="352"/>
      <c r="AZ134" s="352"/>
      <c r="BA134" s="352"/>
      <c r="BB134" s="352"/>
      <c r="BC134" s="352"/>
      <c r="BD134" s="356"/>
      <c r="BE134" s="352"/>
      <c r="BF134" s="356"/>
      <c r="BG134" s="352"/>
      <c r="BH134" s="352"/>
      <c r="BI134" s="352"/>
      <c r="BJ134" s="352"/>
      <c r="BK134" s="352"/>
      <c r="BL134" s="352"/>
      <c r="BM134" s="352"/>
      <c r="BN134" s="352"/>
      <c r="BO134" s="352"/>
      <c r="BP134" s="352"/>
      <c r="BQ134" s="356"/>
      <c r="BR134" s="352"/>
      <c r="BS134" s="356"/>
      <c r="BT134" s="352"/>
      <c r="BU134" s="352"/>
      <c r="BV134" s="352"/>
      <c r="BW134" s="356"/>
      <c r="BX134" s="411" t="s">
        <v>222</v>
      </c>
      <c r="BY134" s="356"/>
      <c r="BZ134" s="356"/>
      <c r="CA134" s="356"/>
      <c r="CB134" s="356"/>
      <c r="CC134" s="356"/>
      <c r="CD134" s="356"/>
      <c r="CE134" s="356"/>
      <c r="CF134" s="356"/>
      <c r="CG134" s="356"/>
      <c r="CH134" s="356"/>
    </row>
    <row r="135" spans="1:86" ht="15.75">
      <c r="A135" s="355" t="s">
        <v>503</v>
      </c>
      <c r="B135" s="368" t="s">
        <v>504</v>
      </c>
      <c r="C135" s="358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2"/>
      <c r="AH135" s="352"/>
      <c r="AI135" s="352"/>
      <c r="AJ135" s="352"/>
      <c r="AK135" s="352"/>
      <c r="AL135" s="352"/>
      <c r="AM135" s="352"/>
      <c r="AN135" s="352"/>
      <c r="AO135" s="352"/>
      <c r="AP135" s="352"/>
      <c r="AQ135" s="352"/>
      <c r="AR135" s="352"/>
      <c r="AS135" s="352"/>
      <c r="AT135" s="352"/>
      <c r="AU135" s="352"/>
      <c r="AV135" s="352"/>
      <c r="AW135" s="352"/>
      <c r="AX135" s="352"/>
      <c r="AY135" s="352"/>
      <c r="AZ135" s="352"/>
      <c r="BA135" s="352"/>
      <c r="BB135" s="352"/>
      <c r="BC135" s="352"/>
      <c r="BD135" s="356"/>
      <c r="BE135" s="352"/>
      <c r="BF135" s="356"/>
      <c r="BG135" s="352"/>
      <c r="BH135" s="352"/>
      <c r="BI135" s="352"/>
      <c r="BJ135" s="352"/>
      <c r="BK135" s="352"/>
      <c r="BL135" s="352"/>
      <c r="BM135" s="352"/>
      <c r="BN135" s="352"/>
      <c r="BO135" s="352"/>
      <c r="BP135" s="352"/>
      <c r="BQ135" s="356"/>
      <c r="BR135" s="352"/>
      <c r="BS135" s="356"/>
      <c r="BT135" s="352"/>
      <c r="BU135" s="352"/>
      <c r="BV135" s="352"/>
      <c r="BW135" s="356"/>
      <c r="BX135" s="356"/>
      <c r="BY135" s="356"/>
      <c r="BZ135" s="356"/>
      <c r="CA135" s="356"/>
      <c r="CB135" s="411" t="s">
        <v>222</v>
      </c>
      <c r="CC135" s="356"/>
      <c r="CD135" s="356"/>
      <c r="CE135" s="356"/>
      <c r="CF135" s="356"/>
      <c r="CG135" s="356"/>
      <c r="CH135" s="356"/>
    </row>
    <row r="136" spans="1:86" ht="30">
      <c r="A136" s="355" t="s">
        <v>505</v>
      </c>
      <c r="B136" s="368" t="s">
        <v>506</v>
      </c>
      <c r="C136" s="358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2"/>
      <c r="AO136" s="352"/>
      <c r="AP136" s="352"/>
      <c r="AQ136" s="352"/>
      <c r="AR136" s="352"/>
      <c r="AS136" s="352"/>
      <c r="AT136" s="352"/>
      <c r="AU136" s="352"/>
      <c r="AV136" s="352"/>
      <c r="AW136" s="352"/>
      <c r="AX136" s="352"/>
      <c r="AY136" s="352"/>
      <c r="AZ136" s="352"/>
      <c r="BA136" s="352"/>
      <c r="BB136" s="352"/>
      <c r="BC136" s="352"/>
      <c r="BD136" s="356"/>
      <c r="BE136" s="352"/>
      <c r="BF136" s="356"/>
      <c r="BG136" s="352"/>
      <c r="BH136" s="352"/>
      <c r="BI136" s="352"/>
      <c r="BJ136" s="352"/>
      <c r="BK136" s="352"/>
      <c r="BL136" s="352"/>
      <c r="BM136" s="352"/>
      <c r="BN136" s="352"/>
      <c r="BO136" s="352"/>
      <c r="BP136" s="352"/>
      <c r="BQ136" s="356"/>
      <c r="BR136" s="352"/>
      <c r="BS136" s="356"/>
      <c r="BT136" s="352"/>
      <c r="BU136" s="352"/>
      <c r="BV136" s="352"/>
      <c r="BW136" s="356"/>
      <c r="BX136" s="411" t="s">
        <v>222</v>
      </c>
      <c r="BY136" s="356"/>
      <c r="BZ136" s="356"/>
      <c r="CA136" s="411" t="s">
        <v>222</v>
      </c>
      <c r="CB136" s="411" t="s">
        <v>222</v>
      </c>
      <c r="CC136" s="356"/>
      <c r="CD136" s="356"/>
      <c r="CE136" s="356"/>
      <c r="CF136" s="356"/>
      <c r="CG136" s="356"/>
      <c r="CH136" s="356"/>
    </row>
    <row r="137" spans="1:86" ht="45">
      <c r="A137" s="355" t="s">
        <v>507</v>
      </c>
      <c r="B137" s="368" t="s">
        <v>508</v>
      </c>
      <c r="C137" s="358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  <c r="AU137" s="352"/>
      <c r="AV137" s="352"/>
      <c r="AW137" s="352"/>
      <c r="AX137" s="352"/>
      <c r="AY137" s="352"/>
      <c r="AZ137" s="352"/>
      <c r="BA137" s="352"/>
      <c r="BB137" s="352"/>
      <c r="BC137" s="352"/>
      <c r="BD137" s="356"/>
      <c r="BE137" s="352"/>
      <c r="BF137" s="356"/>
      <c r="BG137" s="352"/>
      <c r="BH137" s="352"/>
      <c r="BI137" s="352"/>
      <c r="BJ137" s="352"/>
      <c r="BK137" s="352"/>
      <c r="BL137" s="352"/>
      <c r="BM137" s="352"/>
      <c r="BN137" s="352"/>
      <c r="BO137" s="352"/>
      <c r="BP137" s="352"/>
      <c r="BQ137" s="356"/>
      <c r="BR137" s="352"/>
      <c r="BS137" s="356"/>
      <c r="BT137" s="352"/>
      <c r="BU137" s="352"/>
      <c r="BV137" s="352"/>
      <c r="BW137" s="411" t="s">
        <v>222</v>
      </c>
      <c r="BX137" s="356"/>
      <c r="BY137" s="356"/>
      <c r="BZ137" s="356"/>
      <c r="CA137" s="356"/>
      <c r="CB137" s="356"/>
      <c r="CC137" s="356"/>
      <c r="CD137" s="356"/>
      <c r="CE137" s="356"/>
      <c r="CF137" s="356"/>
      <c r="CG137" s="356"/>
      <c r="CH137" s="356"/>
    </row>
    <row r="138" spans="1:86" ht="45">
      <c r="A138" s="355" t="s">
        <v>509</v>
      </c>
      <c r="B138" s="368" t="s">
        <v>510</v>
      </c>
      <c r="C138" s="358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2"/>
      <c r="AL138" s="352"/>
      <c r="AM138" s="352"/>
      <c r="AN138" s="352"/>
      <c r="AO138" s="352"/>
      <c r="AP138" s="352"/>
      <c r="AQ138" s="352"/>
      <c r="AR138" s="352"/>
      <c r="AS138" s="352"/>
      <c r="AT138" s="352"/>
      <c r="AU138" s="352"/>
      <c r="AV138" s="352"/>
      <c r="AW138" s="352"/>
      <c r="AX138" s="352"/>
      <c r="AY138" s="352"/>
      <c r="AZ138" s="352"/>
      <c r="BA138" s="352"/>
      <c r="BB138" s="352"/>
      <c r="BC138" s="352"/>
      <c r="BD138" s="356"/>
      <c r="BE138" s="352"/>
      <c r="BF138" s="356"/>
      <c r="BG138" s="352"/>
      <c r="BH138" s="352"/>
      <c r="BI138" s="352"/>
      <c r="BJ138" s="352"/>
      <c r="BK138" s="352"/>
      <c r="BL138" s="352"/>
      <c r="BM138" s="352"/>
      <c r="BN138" s="352"/>
      <c r="BO138" s="352"/>
      <c r="BP138" s="352"/>
      <c r="BQ138" s="356"/>
      <c r="BR138" s="352"/>
      <c r="BS138" s="356"/>
      <c r="BT138" s="352"/>
      <c r="BU138" s="352"/>
      <c r="BV138" s="352"/>
      <c r="BW138" s="356"/>
      <c r="BX138" s="356"/>
      <c r="BY138" s="356"/>
      <c r="BZ138" s="411" t="s">
        <v>222</v>
      </c>
      <c r="CA138" s="356"/>
      <c r="CB138" s="356"/>
      <c r="CC138" s="356"/>
      <c r="CD138" s="356"/>
      <c r="CE138" s="356"/>
      <c r="CF138" s="356"/>
      <c r="CG138" s="356"/>
      <c r="CH138" s="356"/>
    </row>
    <row r="139" spans="1:86" ht="30">
      <c r="A139" s="355" t="s">
        <v>511</v>
      </c>
      <c r="B139" s="368" t="s">
        <v>512</v>
      </c>
      <c r="C139" s="358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6"/>
      <c r="BE139" s="352"/>
      <c r="BF139" s="356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6"/>
      <c r="BR139" s="352"/>
      <c r="BS139" s="356"/>
      <c r="BT139" s="352"/>
      <c r="BU139" s="352"/>
      <c r="BV139" s="352"/>
      <c r="BW139" s="356"/>
      <c r="BX139" s="356"/>
      <c r="BY139" s="411" t="s">
        <v>222</v>
      </c>
      <c r="BZ139" s="356"/>
      <c r="CA139" s="356"/>
      <c r="CB139" s="356"/>
      <c r="CC139" s="356"/>
      <c r="CD139" s="356"/>
      <c r="CE139" s="411" t="s">
        <v>222</v>
      </c>
      <c r="CF139" s="356"/>
      <c r="CG139" s="356"/>
      <c r="CH139" s="356"/>
    </row>
    <row r="140" spans="1:86" ht="30">
      <c r="A140" s="355" t="s">
        <v>513</v>
      </c>
      <c r="B140" s="368" t="s">
        <v>514</v>
      </c>
      <c r="C140" s="358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2"/>
      <c r="AC140" s="352"/>
      <c r="AD140" s="352"/>
      <c r="AE140" s="352"/>
      <c r="AF140" s="352"/>
      <c r="AG140" s="352"/>
      <c r="AH140" s="352"/>
      <c r="AI140" s="352"/>
      <c r="AJ140" s="352"/>
      <c r="AK140" s="352"/>
      <c r="AL140" s="352"/>
      <c r="AM140" s="352"/>
      <c r="AN140" s="352"/>
      <c r="AO140" s="352"/>
      <c r="AP140" s="352"/>
      <c r="AQ140" s="352"/>
      <c r="AR140" s="352"/>
      <c r="AS140" s="352"/>
      <c r="AT140" s="352"/>
      <c r="AU140" s="352"/>
      <c r="AV140" s="352"/>
      <c r="AW140" s="352"/>
      <c r="AX140" s="352"/>
      <c r="AY140" s="352"/>
      <c r="AZ140" s="352"/>
      <c r="BA140" s="352"/>
      <c r="BB140" s="352"/>
      <c r="BC140" s="352"/>
      <c r="BD140" s="356"/>
      <c r="BE140" s="352"/>
      <c r="BF140" s="356"/>
      <c r="BG140" s="352"/>
      <c r="BH140" s="352"/>
      <c r="BI140" s="352"/>
      <c r="BJ140" s="352"/>
      <c r="BK140" s="352"/>
      <c r="BL140" s="352"/>
      <c r="BM140" s="352"/>
      <c r="BN140" s="352"/>
      <c r="BO140" s="352"/>
      <c r="BP140" s="352"/>
      <c r="BQ140" s="356"/>
      <c r="BR140" s="352"/>
      <c r="BS140" s="356"/>
      <c r="BT140" s="352"/>
      <c r="BU140" s="352"/>
      <c r="BV140" s="352"/>
      <c r="BW140" s="356"/>
      <c r="BX140" s="356"/>
      <c r="BY140" s="411" t="s">
        <v>222</v>
      </c>
      <c r="BZ140" s="356"/>
      <c r="CA140" s="356"/>
      <c r="CB140" s="356"/>
      <c r="CC140" s="356"/>
      <c r="CD140" s="356"/>
      <c r="CE140" s="356"/>
      <c r="CF140" s="356"/>
      <c r="CG140" s="356"/>
      <c r="CH140" s="356"/>
    </row>
    <row r="141" spans="1:86" ht="30">
      <c r="A141" s="355" t="s">
        <v>515</v>
      </c>
      <c r="B141" s="368" t="s">
        <v>516</v>
      </c>
      <c r="C141" s="358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56"/>
      <c r="BE141" s="352"/>
      <c r="BF141" s="356"/>
      <c r="BG141" s="352"/>
      <c r="BH141" s="352"/>
      <c r="BI141" s="352"/>
      <c r="BJ141" s="352"/>
      <c r="BK141" s="352"/>
      <c r="BL141" s="352"/>
      <c r="BM141" s="352"/>
      <c r="BN141" s="352"/>
      <c r="BO141" s="352"/>
      <c r="BP141" s="352"/>
      <c r="BQ141" s="356"/>
      <c r="BR141" s="352"/>
      <c r="BS141" s="356"/>
      <c r="BT141" s="352"/>
      <c r="BU141" s="352"/>
      <c r="BV141" s="352"/>
      <c r="BW141" s="356"/>
      <c r="BX141" s="356"/>
      <c r="BY141" s="356"/>
      <c r="BZ141" s="356"/>
      <c r="CA141" s="356"/>
      <c r="CB141" s="356"/>
      <c r="CC141" s="411" t="s">
        <v>222</v>
      </c>
      <c r="CD141" s="411" t="s">
        <v>222</v>
      </c>
      <c r="CE141" s="356"/>
      <c r="CF141" s="411" t="s">
        <v>222</v>
      </c>
      <c r="CG141" s="356"/>
      <c r="CH141" s="356"/>
    </row>
    <row r="142" spans="1:86" ht="45">
      <c r="A142" s="355" t="s">
        <v>517</v>
      </c>
      <c r="B142" s="368" t="s">
        <v>518</v>
      </c>
      <c r="C142" s="358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2"/>
      <c r="X142" s="352"/>
      <c r="Y142" s="352"/>
      <c r="Z142" s="352"/>
      <c r="AA142" s="352"/>
      <c r="AB142" s="352"/>
      <c r="AC142" s="352"/>
      <c r="AD142" s="352"/>
      <c r="AE142" s="352"/>
      <c r="AF142" s="352"/>
      <c r="AG142" s="352"/>
      <c r="AH142" s="352"/>
      <c r="AI142" s="352"/>
      <c r="AJ142" s="352"/>
      <c r="AK142" s="352"/>
      <c r="AL142" s="352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56"/>
      <c r="BE142" s="352"/>
      <c r="BF142" s="356"/>
      <c r="BG142" s="352"/>
      <c r="BH142" s="352"/>
      <c r="BI142" s="352"/>
      <c r="BJ142" s="352"/>
      <c r="BK142" s="352"/>
      <c r="BL142" s="352"/>
      <c r="BM142" s="352"/>
      <c r="BN142" s="352"/>
      <c r="BO142" s="352"/>
      <c r="BP142" s="352"/>
      <c r="BQ142" s="356"/>
      <c r="BR142" s="352"/>
      <c r="BS142" s="356"/>
      <c r="BT142" s="352"/>
      <c r="BU142" s="352"/>
      <c r="BV142" s="352"/>
      <c r="BW142" s="356"/>
      <c r="BX142" s="356"/>
      <c r="BY142" s="356"/>
      <c r="BZ142" s="356"/>
      <c r="CA142" s="356"/>
      <c r="CB142" s="356"/>
      <c r="CC142" s="356"/>
      <c r="CD142" s="356"/>
      <c r="CE142" s="356"/>
      <c r="CF142" s="411" t="s">
        <v>222</v>
      </c>
      <c r="CG142" s="356"/>
      <c r="CH142" s="356"/>
    </row>
    <row r="143" spans="1:86" ht="16.5">
      <c r="A143" s="819" t="s">
        <v>247</v>
      </c>
      <c r="B143" s="820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9"/>
      <c r="BD143" s="359"/>
      <c r="BE143" s="359"/>
      <c r="BF143" s="359"/>
      <c r="BG143" s="359"/>
      <c r="BH143" s="359"/>
      <c r="BI143" s="359"/>
      <c r="BJ143" s="359"/>
      <c r="BK143" s="359"/>
      <c r="BL143" s="359"/>
      <c r="BM143" s="359"/>
      <c r="BN143" s="359"/>
      <c r="BO143" s="359"/>
      <c r="BP143" s="359"/>
      <c r="BQ143" s="359"/>
      <c r="BR143" s="359"/>
      <c r="BS143" s="359"/>
      <c r="BT143" s="359"/>
      <c r="BU143" s="359"/>
      <c r="BV143" s="359"/>
      <c r="BW143" s="412"/>
      <c r="BX143" s="412"/>
      <c r="BY143" s="412"/>
      <c r="BZ143" s="412"/>
      <c r="CA143" s="412"/>
      <c r="CB143" s="412"/>
      <c r="CC143" s="412"/>
      <c r="CD143" s="412"/>
      <c r="CE143" s="412"/>
      <c r="CF143" s="412"/>
      <c r="CG143" s="412"/>
      <c r="CH143" s="412"/>
    </row>
    <row r="144" spans="1:86" ht="15.75">
      <c r="A144" s="355" t="s">
        <v>246</v>
      </c>
      <c r="B144" s="357" t="s">
        <v>245</v>
      </c>
      <c r="C144" s="358"/>
      <c r="D144" s="352"/>
      <c r="E144" s="352"/>
      <c r="F144" s="352"/>
      <c r="G144" s="352"/>
      <c r="H144" s="351" t="s">
        <v>222</v>
      </c>
      <c r="I144" s="352"/>
      <c r="J144" s="352"/>
      <c r="K144" s="351" t="s">
        <v>222</v>
      </c>
      <c r="L144" s="352"/>
      <c r="M144" s="352"/>
      <c r="N144" s="351" t="s">
        <v>222</v>
      </c>
      <c r="O144" s="351" t="s">
        <v>222</v>
      </c>
      <c r="P144" s="351" t="s">
        <v>222</v>
      </c>
      <c r="Q144" s="351" t="s">
        <v>222</v>
      </c>
      <c r="R144" s="352"/>
      <c r="S144" s="352"/>
      <c r="T144" s="352"/>
      <c r="U144" s="352"/>
      <c r="V144" s="351" t="s">
        <v>222</v>
      </c>
      <c r="W144" s="352"/>
      <c r="X144" s="351" t="s">
        <v>222</v>
      </c>
      <c r="Y144" s="351" t="s">
        <v>222</v>
      </c>
      <c r="Z144" s="351" t="s">
        <v>222</v>
      </c>
      <c r="AA144" s="351" t="s">
        <v>222</v>
      </c>
      <c r="AB144" s="352"/>
      <c r="AC144" s="352"/>
      <c r="AD144" s="351" t="s">
        <v>222</v>
      </c>
      <c r="AE144" s="352"/>
      <c r="AF144" s="352"/>
      <c r="AG144" s="352"/>
      <c r="AH144" s="352"/>
      <c r="AI144" s="352"/>
      <c r="AJ144" s="352"/>
      <c r="AK144" s="352"/>
      <c r="AL144" s="352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1" t="s">
        <v>222</v>
      </c>
      <c r="AZ144" s="351" t="s">
        <v>222</v>
      </c>
      <c r="BA144" s="351" t="s">
        <v>222</v>
      </c>
      <c r="BB144" s="351" t="s">
        <v>222</v>
      </c>
      <c r="BC144" s="351" t="s">
        <v>222</v>
      </c>
      <c r="BD144" s="351" t="s">
        <v>222</v>
      </c>
      <c r="BE144" s="351" t="s">
        <v>222</v>
      </c>
      <c r="BF144" s="351" t="s">
        <v>222</v>
      </c>
      <c r="BG144" s="352"/>
      <c r="BH144" s="352"/>
      <c r="BI144" s="352"/>
      <c r="BJ144" s="352"/>
      <c r="BK144" s="352"/>
      <c r="BL144" s="356"/>
      <c r="BM144" s="351" t="s">
        <v>222</v>
      </c>
      <c r="BN144" s="351" t="s">
        <v>222</v>
      </c>
      <c r="BO144" s="351" t="s">
        <v>222</v>
      </c>
      <c r="BP144" s="351" t="s">
        <v>222</v>
      </c>
      <c r="BQ144" s="356"/>
      <c r="BR144" s="356"/>
      <c r="BS144" s="351" t="s">
        <v>222</v>
      </c>
      <c r="BT144" s="352"/>
      <c r="BU144" s="352"/>
      <c r="BV144" s="352"/>
      <c r="BW144" s="356"/>
      <c r="BX144" s="351" t="s">
        <v>222</v>
      </c>
      <c r="BY144" s="356"/>
      <c r="BZ144" s="356"/>
      <c r="CA144" s="356"/>
      <c r="CB144" s="356"/>
      <c r="CC144" s="356"/>
      <c r="CD144" s="356"/>
      <c r="CE144" s="356"/>
      <c r="CF144" s="411" t="s">
        <v>222</v>
      </c>
      <c r="CG144" s="356"/>
      <c r="CH144" s="356"/>
    </row>
    <row r="145" spans="1:86" ht="90">
      <c r="A145" s="355" t="s">
        <v>244</v>
      </c>
      <c r="B145" s="357" t="s">
        <v>243</v>
      </c>
      <c r="C145" s="353"/>
      <c r="D145" s="352"/>
      <c r="E145" s="352"/>
      <c r="F145" s="352"/>
      <c r="G145" s="352"/>
      <c r="H145" s="352"/>
      <c r="I145" s="352"/>
      <c r="J145" s="411" t="s">
        <v>222</v>
      </c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2"/>
      <c r="Y145" s="352"/>
      <c r="Z145" s="352"/>
      <c r="AA145" s="352"/>
      <c r="AB145" s="352"/>
      <c r="AC145" s="352"/>
      <c r="AD145" s="352"/>
      <c r="AE145" s="352"/>
      <c r="AF145" s="352"/>
      <c r="AG145" s="352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6"/>
      <c r="BX145" s="356"/>
      <c r="BY145" s="356"/>
      <c r="BZ145" s="356"/>
      <c r="CA145" s="356"/>
      <c r="CB145" s="356"/>
      <c r="CC145" s="356"/>
      <c r="CD145" s="356"/>
      <c r="CE145" s="356"/>
      <c r="CF145" s="356"/>
      <c r="CG145" s="356"/>
      <c r="CH145" s="356"/>
    </row>
    <row r="146" spans="1:86" ht="30">
      <c r="A146" s="355" t="s">
        <v>242</v>
      </c>
      <c r="B146" s="357" t="s">
        <v>241</v>
      </c>
      <c r="C146" s="353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1" t="s">
        <v>222</v>
      </c>
      <c r="Q146" s="351" t="s">
        <v>222</v>
      </c>
      <c r="R146" s="352"/>
      <c r="S146" s="352"/>
      <c r="T146" s="352"/>
      <c r="U146" s="352"/>
      <c r="V146" s="352"/>
      <c r="W146" s="352"/>
      <c r="X146" s="351" t="s">
        <v>222</v>
      </c>
      <c r="Y146" s="351" t="s">
        <v>222</v>
      </c>
      <c r="Z146" s="352"/>
      <c r="AA146" s="352"/>
      <c r="AB146" s="351" t="s">
        <v>222</v>
      </c>
      <c r="AC146" s="351" t="s">
        <v>222</v>
      </c>
      <c r="AD146" s="352"/>
      <c r="AE146" s="352"/>
      <c r="AF146" s="352"/>
      <c r="AG146" s="352"/>
      <c r="AH146" s="352"/>
      <c r="AI146" s="352"/>
      <c r="AJ146" s="352"/>
      <c r="AK146" s="352"/>
      <c r="AL146" s="352"/>
      <c r="AM146" s="352"/>
      <c r="AN146" s="352"/>
      <c r="AO146" s="352"/>
      <c r="AP146" s="352"/>
      <c r="AQ146" s="352"/>
      <c r="AR146" s="352"/>
      <c r="AS146" s="352"/>
      <c r="AT146" s="352"/>
      <c r="AU146" s="352"/>
      <c r="AV146" s="352"/>
      <c r="AW146" s="352"/>
      <c r="AX146" s="352"/>
      <c r="AY146" s="352"/>
      <c r="AZ146" s="351" t="s">
        <v>222</v>
      </c>
      <c r="BA146" s="351" t="s">
        <v>222</v>
      </c>
      <c r="BB146" s="352"/>
      <c r="BC146" s="352"/>
      <c r="BD146" s="351" t="s">
        <v>222</v>
      </c>
      <c r="BE146" s="351" t="s">
        <v>222</v>
      </c>
      <c r="BF146" s="351" t="s">
        <v>222</v>
      </c>
      <c r="BG146" s="352"/>
      <c r="BH146" s="352"/>
      <c r="BI146" s="352"/>
      <c r="BJ146" s="352"/>
      <c r="BK146" s="352"/>
      <c r="BL146" s="352"/>
      <c r="BM146" s="351" t="s">
        <v>222</v>
      </c>
      <c r="BN146" s="356"/>
      <c r="BO146" s="352"/>
      <c r="BP146" s="352"/>
      <c r="BQ146" s="356"/>
      <c r="BR146" s="351" t="s">
        <v>222</v>
      </c>
      <c r="BS146" s="351" t="s">
        <v>222</v>
      </c>
      <c r="BT146" s="352"/>
      <c r="BU146" s="352"/>
      <c r="BV146" s="352"/>
      <c r="BW146" s="351" t="s">
        <v>222</v>
      </c>
      <c r="BX146" s="356"/>
      <c r="BY146" s="356"/>
      <c r="BZ146" s="356"/>
      <c r="CA146" s="351" t="s">
        <v>222</v>
      </c>
      <c r="CB146" s="351" t="s">
        <v>222</v>
      </c>
      <c r="CC146" s="351" t="s">
        <v>222</v>
      </c>
      <c r="CD146" s="351" t="s">
        <v>222</v>
      </c>
      <c r="CE146" s="356"/>
      <c r="CF146" s="356"/>
      <c r="CG146" s="356"/>
      <c r="CH146" s="356"/>
    </row>
    <row r="147" spans="1:86" ht="45">
      <c r="A147" s="355" t="s">
        <v>240</v>
      </c>
      <c r="B147" s="357" t="s">
        <v>239</v>
      </c>
      <c r="C147" s="353"/>
      <c r="D147" s="352"/>
      <c r="E147" s="352"/>
      <c r="F147" s="352"/>
      <c r="G147" s="352"/>
      <c r="H147" s="352"/>
      <c r="I147" s="351" t="s">
        <v>222</v>
      </c>
      <c r="J147" s="352"/>
      <c r="K147" s="351" t="s">
        <v>222</v>
      </c>
      <c r="L147" s="352"/>
      <c r="M147" s="351" t="s">
        <v>222</v>
      </c>
      <c r="N147" s="352"/>
      <c r="O147" s="352"/>
      <c r="P147" s="352"/>
      <c r="Q147" s="352"/>
      <c r="R147" s="351" t="s">
        <v>222</v>
      </c>
      <c r="S147" s="351" t="s">
        <v>222</v>
      </c>
      <c r="T147" s="352"/>
      <c r="U147" s="352"/>
      <c r="V147" s="351" t="s">
        <v>222</v>
      </c>
      <c r="W147" s="352"/>
      <c r="Y147" s="352"/>
      <c r="Z147" s="351" t="s">
        <v>222</v>
      </c>
      <c r="AA147" s="351" t="s">
        <v>222</v>
      </c>
      <c r="AB147" s="352"/>
      <c r="AC147" s="352"/>
      <c r="AD147" s="352"/>
      <c r="AE147" s="352"/>
      <c r="AF147" s="352"/>
      <c r="AG147" s="352"/>
      <c r="AH147" s="352"/>
      <c r="AI147" s="352"/>
      <c r="AJ147" s="352"/>
      <c r="AK147" s="352"/>
      <c r="AL147" s="351" t="s">
        <v>222</v>
      </c>
      <c r="AM147" s="351" t="s">
        <v>222</v>
      </c>
      <c r="AN147" s="352"/>
      <c r="AO147" s="352"/>
      <c r="AP147" s="351" t="s">
        <v>222</v>
      </c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1" t="s">
        <v>222</v>
      </c>
      <c r="BD147" s="352"/>
      <c r="BE147" s="352"/>
      <c r="BF147" s="352"/>
      <c r="BG147" s="352"/>
      <c r="BH147" s="352"/>
      <c r="BI147" s="352"/>
      <c r="BJ147" s="352"/>
      <c r="BK147" s="352"/>
      <c r="BL147" s="352"/>
      <c r="BM147" s="351" t="s">
        <v>222</v>
      </c>
      <c r="BN147" s="352"/>
      <c r="BO147" s="352"/>
      <c r="BP147" s="351" t="s">
        <v>222</v>
      </c>
      <c r="BQ147" s="352"/>
      <c r="BR147" s="352"/>
      <c r="BS147" s="352"/>
      <c r="BT147" s="352"/>
      <c r="BU147" s="352"/>
      <c r="BV147" s="352"/>
      <c r="BW147" s="351" t="s">
        <v>222</v>
      </c>
      <c r="BX147" s="351" t="s">
        <v>222</v>
      </c>
      <c r="BY147" s="356"/>
      <c r="BZ147" s="351" t="s">
        <v>222</v>
      </c>
      <c r="CA147" s="351" t="s">
        <v>222</v>
      </c>
      <c r="CB147" s="356"/>
      <c r="CC147" s="351" t="s">
        <v>222</v>
      </c>
      <c r="CD147" s="351" t="s">
        <v>222</v>
      </c>
      <c r="CE147" s="356"/>
      <c r="CF147" s="356"/>
      <c r="CG147" s="356"/>
      <c r="CH147" s="356"/>
    </row>
    <row r="148" spans="1:86" ht="30">
      <c r="A148" s="355" t="s">
        <v>238</v>
      </c>
      <c r="B148" s="357" t="s">
        <v>237</v>
      </c>
      <c r="C148" s="353"/>
      <c r="D148" s="352"/>
      <c r="E148" s="352"/>
      <c r="F148" s="351" t="s">
        <v>222</v>
      </c>
      <c r="G148" s="352"/>
      <c r="H148" s="352"/>
      <c r="I148" s="351" t="s">
        <v>222</v>
      </c>
      <c r="J148" s="352"/>
      <c r="K148" s="351" t="s">
        <v>222</v>
      </c>
      <c r="L148" s="352"/>
      <c r="M148" s="352"/>
      <c r="N148" s="351" t="s">
        <v>222</v>
      </c>
      <c r="O148" s="352"/>
      <c r="P148" s="352"/>
      <c r="Q148" s="352"/>
      <c r="R148" s="352"/>
      <c r="S148" s="352"/>
      <c r="T148" s="352"/>
      <c r="U148" s="352"/>
      <c r="V148" s="352"/>
      <c r="W148" s="352"/>
      <c r="X148" s="352"/>
      <c r="Y148" s="352"/>
      <c r="Z148" s="351" t="s">
        <v>222</v>
      </c>
      <c r="AA148" s="352"/>
      <c r="AB148" s="352"/>
      <c r="AC148" s="352"/>
      <c r="AD148" s="352"/>
      <c r="AE148" s="351" t="s">
        <v>222</v>
      </c>
      <c r="AF148" s="352"/>
      <c r="AG148" s="352"/>
      <c r="AH148" s="352"/>
      <c r="AI148" s="352"/>
      <c r="AJ148" s="352"/>
      <c r="AK148" s="352"/>
      <c r="AL148" s="352"/>
      <c r="AM148" s="352"/>
      <c r="AN148" s="352"/>
      <c r="AO148" s="351" t="s">
        <v>222</v>
      </c>
      <c r="AP148" s="352"/>
      <c r="AQ148" s="352"/>
      <c r="AR148" s="352"/>
      <c r="AS148" s="352"/>
      <c r="AT148" s="352"/>
      <c r="AU148" s="352"/>
      <c r="AV148" s="352"/>
      <c r="AW148" s="352"/>
      <c r="AX148" s="352"/>
      <c r="AY148" s="352"/>
      <c r="AZ148" s="352"/>
      <c r="BA148" s="352"/>
      <c r="BB148" s="352"/>
      <c r="BC148" s="352"/>
      <c r="BD148" s="352"/>
      <c r="BE148" s="351" t="s">
        <v>222</v>
      </c>
      <c r="BF148" s="352"/>
      <c r="BG148" s="352"/>
      <c r="BH148" s="352"/>
      <c r="BI148" s="352"/>
      <c r="BJ148" s="352"/>
      <c r="BK148" s="352"/>
      <c r="BL148" s="352"/>
      <c r="BM148" s="352"/>
      <c r="BN148" s="351" t="s">
        <v>222</v>
      </c>
      <c r="BO148" s="352"/>
      <c r="BP148" s="352"/>
      <c r="BQ148" s="351" t="s">
        <v>222</v>
      </c>
      <c r="BR148" s="356"/>
      <c r="BS148" s="352"/>
      <c r="BT148" s="352"/>
      <c r="BU148" s="352"/>
      <c r="BV148" s="352"/>
      <c r="BW148" s="356"/>
      <c r="BX148" s="356"/>
      <c r="BY148" s="351" t="s">
        <v>222</v>
      </c>
      <c r="BZ148" s="356"/>
      <c r="CA148" s="356"/>
      <c r="CB148" s="356"/>
      <c r="CC148" s="356"/>
      <c r="CD148" s="356"/>
      <c r="CE148" s="356"/>
      <c r="CF148" s="356"/>
      <c r="CG148" s="356"/>
      <c r="CH148" s="356"/>
    </row>
    <row r="149" spans="1:86" ht="60">
      <c r="A149" s="355" t="s">
        <v>236</v>
      </c>
      <c r="B149" s="357" t="s">
        <v>235</v>
      </c>
      <c r="C149" s="353"/>
      <c r="D149" s="352"/>
      <c r="E149" s="352"/>
      <c r="F149" s="352"/>
      <c r="G149" s="352"/>
      <c r="H149" s="352"/>
      <c r="I149" s="352"/>
      <c r="J149" s="351" t="s">
        <v>222</v>
      </c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1" t="s">
        <v>222</v>
      </c>
      <c r="Y149" s="352"/>
      <c r="Z149" s="352"/>
      <c r="AA149" s="352"/>
      <c r="AB149" s="352"/>
      <c r="AC149" s="352"/>
      <c r="AD149" s="351" t="s">
        <v>222</v>
      </c>
      <c r="AE149" s="352"/>
      <c r="AF149" s="352"/>
      <c r="AG149" s="351" t="s">
        <v>222</v>
      </c>
      <c r="AH149" s="351" t="s">
        <v>222</v>
      </c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1" t="s">
        <v>222</v>
      </c>
      <c r="AU149" s="356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1" t="s">
        <v>222</v>
      </c>
      <c r="BH149" s="351" t="s">
        <v>222</v>
      </c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1" t="s">
        <v>222</v>
      </c>
      <c r="BU149" s="351" t="s">
        <v>222</v>
      </c>
      <c r="BV149" s="352"/>
      <c r="BW149" s="356"/>
      <c r="BX149" s="356"/>
      <c r="BY149" s="351" t="s">
        <v>222</v>
      </c>
      <c r="BZ149" s="356"/>
      <c r="CA149" s="356"/>
      <c r="CB149" s="356"/>
      <c r="CC149" s="356"/>
      <c r="CD149" s="356"/>
      <c r="CE149" s="356"/>
      <c r="CF149" s="356"/>
      <c r="CG149" s="351" t="s">
        <v>222</v>
      </c>
      <c r="CH149" s="351" t="s">
        <v>222</v>
      </c>
    </row>
    <row r="150" spans="1:86" ht="45">
      <c r="A150" s="355" t="s">
        <v>234</v>
      </c>
      <c r="B150" s="357" t="s">
        <v>233</v>
      </c>
      <c r="C150" s="353"/>
      <c r="D150" s="352"/>
      <c r="E150" s="352"/>
      <c r="F150" s="352"/>
      <c r="G150" s="352"/>
      <c r="H150" s="352"/>
      <c r="I150" s="411" t="s">
        <v>222</v>
      </c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2"/>
      <c r="X150" s="352"/>
      <c r="Y150" s="352"/>
      <c r="Z150" s="352"/>
      <c r="AA150" s="352"/>
      <c r="AB150" s="352"/>
      <c r="AC150" s="352"/>
      <c r="AD150" s="352"/>
      <c r="AE150" s="352"/>
      <c r="AF150" s="352"/>
      <c r="AG150" s="352"/>
      <c r="AH150" s="352"/>
      <c r="AI150" s="352"/>
      <c r="AJ150" s="352"/>
      <c r="AK150" s="352"/>
      <c r="AL150" s="352"/>
      <c r="AM150" s="352"/>
      <c r="AN150" s="352"/>
      <c r="AO150" s="352"/>
      <c r="AP150" s="352"/>
      <c r="AQ150" s="352"/>
      <c r="AR150" s="352"/>
      <c r="AS150" s="352"/>
      <c r="AT150" s="351" t="s">
        <v>222</v>
      </c>
      <c r="AU150" s="352"/>
      <c r="AV150" s="352"/>
      <c r="AW150" s="352"/>
      <c r="AX150" s="352"/>
      <c r="AY150" s="352"/>
      <c r="AZ150" s="352"/>
      <c r="BA150" s="352"/>
      <c r="BB150" s="352"/>
      <c r="BC150" s="352"/>
      <c r="BD150" s="352"/>
      <c r="BE150" s="352"/>
      <c r="BF150" s="352"/>
      <c r="BG150" s="352"/>
      <c r="BH150" s="352"/>
      <c r="BI150" s="352"/>
      <c r="BJ150" s="352"/>
      <c r="BK150" s="352"/>
      <c r="BL150" s="351" t="s">
        <v>222</v>
      </c>
      <c r="BM150" s="352"/>
      <c r="BN150" s="352"/>
      <c r="BO150" s="352"/>
      <c r="BP150" s="352"/>
      <c r="BQ150" s="352"/>
      <c r="BR150" s="352"/>
      <c r="BS150" s="352"/>
      <c r="BT150" s="352"/>
      <c r="BU150" s="352"/>
      <c r="BV150" s="352"/>
      <c r="BW150" s="356"/>
      <c r="BX150" s="356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6"/>
    </row>
    <row r="151" spans="1:86" ht="30">
      <c r="A151" s="355" t="s">
        <v>232</v>
      </c>
      <c r="B151" s="357" t="s">
        <v>231</v>
      </c>
      <c r="C151" s="353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1" t="s">
        <v>222</v>
      </c>
      <c r="Q151" s="351" t="s">
        <v>222</v>
      </c>
      <c r="R151" s="351" t="s">
        <v>222</v>
      </c>
      <c r="S151" s="352"/>
      <c r="T151" s="352"/>
      <c r="U151" s="351" t="s">
        <v>222</v>
      </c>
      <c r="V151" s="352"/>
      <c r="W151" s="352"/>
      <c r="X151" s="352"/>
      <c r="Y151" s="352"/>
      <c r="Z151" s="352"/>
      <c r="AA151" s="352"/>
      <c r="AB151" s="356"/>
      <c r="AC151" s="351" t="s">
        <v>222</v>
      </c>
      <c r="AD151" s="351" t="s">
        <v>222</v>
      </c>
      <c r="AE151" s="352"/>
      <c r="AF151" s="352"/>
      <c r="AG151" s="351" t="s">
        <v>222</v>
      </c>
      <c r="AH151" s="351" t="s">
        <v>222</v>
      </c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6"/>
      <c r="AV151" s="352"/>
      <c r="AW151" s="352"/>
      <c r="AX151" s="352"/>
      <c r="AY151" s="351" t="s">
        <v>222</v>
      </c>
      <c r="AZ151" s="352"/>
      <c r="BA151" s="352"/>
      <c r="BB151" s="351" t="s">
        <v>222</v>
      </c>
      <c r="BC151" s="352"/>
      <c r="BD151" s="352"/>
      <c r="BE151" s="352"/>
      <c r="BF151" s="352"/>
      <c r="BG151" s="351" t="s">
        <v>222</v>
      </c>
      <c r="BH151" s="351" t="s">
        <v>222</v>
      </c>
      <c r="BI151" s="352"/>
      <c r="BJ151" s="352"/>
      <c r="BK151" s="352"/>
      <c r="BL151" s="351" t="s">
        <v>222</v>
      </c>
      <c r="BM151" s="352"/>
      <c r="BN151" s="352"/>
      <c r="BO151" s="351" t="s">
        <v>222</v>
      </c>
      <c r="BP151" s="352"/>
      <c r="BQ151" s="352"/>
      <c r="BR151" s="351" t="s">
        <v>222</v>
      </c>
      <c r="BS151" s="352"/>
      <c r="BT151" s="351" t="s">
        <v>222</v>
      </c>
      <c r="BU151" s="351" t="s">
        <v>222</v>
      </c>
      <c r="BV151" s="352"/>
      <c r="BW151" s="356"/>
      <c r="BX151" s="356"/>
      <c r="BY151" s="356"/>
      <c r="BZ151" s="356"/>
      <c r="CA151" s="351" t="s">
        <v>222</v>
      </c>
      <c r="CB151" s="356"/>
      <c r="CC151" s="356"/>
      <c r="CD151" s="351" t="s">
        <v>222</v>
      </c>
      <c r="CE151" s="356"/>
      <c r="CF151" s="356"/>
      <c r="CG151" s="351" t="s">
        <v>222</v>
      </c>
      <c r="CH151" s="351" t="s">
        <v>222</v>
      </c>
    </row>
    <row r="152" spans="1:86" ht="45">
      <c r="A152" s="355" t="s">
        <v>230</v>
      </c>
      <c r="B152" s="357" t="s">
        <v>229</v>
      </c>
      <c r="C152" s="353"/>
      <c r="D152" s="352"/>
      <c r="E152" s="352"/>
      <c r="F152" s="411" t="s">
        <v>222</v>
      </c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1" t="s">
        <v>222</v>
      </c>
      <c r="AO152" s="352"/>
      <c r="AP152" s="352"/>
      <c r="AQ152" s="352"/>
      <c r="AR152" s="352"/>
      <c r="AS152" s="352"/>
      <c r="AT152" s="352"/>
      <c r="AU152" s="351" t="s">
        <v>222</v>
      </c>
      <c r="AV152" s="352"/>
      <c r="AW152" s="352"/>
      <c r="AX152" s="352"/>
      <c r="AY152" s="352"/>
      <c r="AZ152" s="352"/>
      <c r="BA152" s="352"/>
      <c r="BB152" s="352"/>
      <c r="BC152" s="352"/>
      <c r="BD152" s="352"/>
      <c r="BE152" s="352"/>
      <c r="BF152" s="352"/>
      <c r="BG152" s="352"/>
      <c r="BH152" s="352"/>
      <c r="BI152" s="352"/>
      <c r="BJ152" s="352"/>
      <c r="BK152" s="352"/>
      <c r="BL152" s="352"/>
      <c r="BM152" s="352"/>
      <c r="BN152" s="352"/>
      <c r="BO152" s="352"/>
      <c r="BP152" s="352"/>
      <c r="BQ152" s="351" t="s">
        <v>222</v>
      </c>
      <c r="BR152" s="352"/>
      <c r="BS152" s="352"/>
      <c r="BT152" s="352"/>
      <c r="BU152" s="352"/>
      <c r="BV152" s="352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</row>
    <row r="153" spans="1:86" ht="45">
      <c r="A153" s="355" t="s">
        <v>228</v>
      </c>
      <c r="B153" s="357" t="s">
        <v>227</v>
      </c>
      <c r="C153" s="353"/>
      <c r="D153" s="352"/>
      <c r="E153" s="352"/>
      <c r="F153" s="352"/>
      <c r="G153" s="352"/>
      <c r="H153" s="352"/>
      <c r="I153" s="352"/>
      <c r="J153" s="352"/>
      <c r="K153" s="411" t="s">
        <v>222</v>
      </c>
      <c r="L153" s="352"/>
      <c r="M153" s="352"/>
      <c r="N153" s="352"/>
      <c r="O153" s="352"/>
      <c r="P153" s="352"/>
      <c r="Q153" s="352"/>
      <c r="R153" s="352"/>
      <c r="S153" s="352"/>
      <c r="T153" s="352"/>
      <c r="U153" s="351" t="s">
        <v>222</v>
      </c>
      <c r="V153" s="352"/>
      <c r="W153" s="352"/>
      <c r="X153" s="352"/>
      <c r="Y153" s="352"/>
      <c r="Z153" s="352"/>
      <c r="AA153" s="352"/>
      <c r="AB153" s="356"/>
      <c r="AC153" s="352"/>
      <c r="AD153" s="352"/>
      <c r="AE153" s="352"/>
      <c r="AF153" s="352"/>
      <c r="AG153" s="351" t="s">
        <v>222</v>
      </c>
      <c r="AH153" s="351" t="s">
        <v>222</v>
      </c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1" t="s">
        <v>222</v>
      </c>
      <c r="BH153" s="351" t="s">
        <v>222</v>
      </c>
      <c r="BI153" s="352"/>
      <c r="BJ153" s="352"/>
      <c r="BK153" s="352"/>
      <c r="BL153" s="352"/>
      <c r="BM153" s="352"/>
      <c r="BN153" s="351" t="s">
        <v>222</v>
      </c>
      <c r="BO153" s="352"/>
      <c r="BP153" s="352"/>
      <c r="BQ153" s="352"/>
      <c r="BR153" s="352"/>
      <c r="BS153" s="351" t="s">
        <v>222</v>
      </c>
      <c r="BT153" s="351" t="s">
        <v>222</v>
      </c>
      <c r="BU153" s="351" t="s">
        <v>222</v>
      </c>
      <c r="BV153" s="352"/>
      <c r="BW153" s="356"/>
      <c r="BX153" s="356"/>
      <c r="BY153" s="356"/>
      <c r="BZ153" s="356"/>
      <c r="CA153" s="356"/>
      <c r="CB153" s="356"/>
      <c r="CC153" s="356"/>
      <c r="CD153" s="356"/>
      <c r="CE153" s="356"/>
      <c r="CF153" s="351" t="s">
        <v>222</v>
      </c>
      <c r="CG153" s="351" t="s">
        <v>222</v>
      </c>
      <c r="CH153" s="351" t="s">
        <v>222</v>
      </c>
    </row>
    <row r="154" spans="1:86" ht="30">
      <c r="A154" s="355" t="s">
        <v>226</v>
      </c>
      <c r="B154" s="354" t="s">
        <v>225</v>
      </c>
      <c r="C154" s="353"/>
      <c r="D154" s="352"/>
      <c r="E154" s="352"/>
      <c r="F154" s="352"/>
      <c r="G154" s="352"/>
      <c r="H154" s="352"/>
      <c r="I154" s="352"/>
      <c r="J154" s="351" t="s">
        <v>222</v>
      </c>
      <c r="K154" s="352"/>
      <c r="L154" s="351" t="s">
        <v>222</v>
      </c>
      <c r="M154" s="352"/>
      <c r="N154" s="352"/>
      <c r="O154" s="352"/>
      <c r="P154" s="352"/>
      <c r="Q154" s="352"/>
      <c r="R154" s="352"/>
      <c r="S154" s="352"/>
      <c r="T154" s="352"/>
      <c r="U154" s="352"/>
      <c r="V154" s="352"/>
      <c r="W154" s="351" t="s">
        <v>222</v>
      </c>
      <c r="X154" s="352"/>
      <c r="Y154" s="352"/>
      <c r="Z154" s="351" t="s">
        <v>222</v>
      </c>
      <c r="AA154" s="352"/>
      <c r="AB154" s="351" t="s">
        <v>222</v>
      </c>
      <c r="AC154" s="352"/>
      <c r="AD154" s="352"/>
      <c r="AE154" s="351" t="s">
        <v>222</v>
      </c>
      <c r="AF154" s="352"/>
      <c r="AG154" s="352"/>
      <c r="AH154" s="352"/>
      <c r="AI154" s="352"/>
      <c r="AJ154" s="352"/>
      <c r="AK154" s="351" t="s">
        <v>222</v>
      </c>
      <c r="AL154" s="352"/>
      <c r="AM154" s="352"/>
      <c r="AN154" s="352"/>
      <c r="AO154" s="352"/>
      <c r="AP154" s="352"/>
      <c r="AQ154" s="351" t="s">
        <v>222</v>
      </c>
      <c r="AR154" s="351" t="s">
        <v>222</v>
      </c>
      <c r="AS154" s="351" t="s">
        <v>222</v>
      </c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1" t="s">
        <v>222</v>
      </c>
      <c r="BD154" s="352"/>
      <c r="BE154" s="352"/>
      <c r="BF154" s="351" t="s">
        <v>222</v>
      </c>
      <c r="BG154" s="352"/>
      <c r="BH154" s="352"/>
      <c r="BI154" s="352"/>
      <c r="BJ154" s="352"/>
      <c r="BK154" s="352"/>
      <c r="BL154" s="352"/>
      <c r="BM154" s="352"/>
      <c r="BN154" s="352"/>
      <c r="BO154" s="352"/>
      <c r="BP154" s="351" t="s">
        <v>222</v>
      </c>
      <c r="BQ154" s="351" t="s">
        <v>222</v>
      </c>
      <c r="BR154" s="352"/>
      <c r="BS154" s="356"/>
      <c r="BT154" s="352"/>
      <c r="BU154" s="352"/>
      <c r="BV154" s="352"/>
      <c r="BW154" s="356"/>
      <c r="BX154" s="356"/>
      <c r="BY154" s="356"/>
      <c r="BZ154" s="356"/>
      <c r="CA154" s="356"/>
      <c r="CB154" s="351" t="s">
        <v>222</v>
      </c>
      <c r="CC154" s="356"/>
      <c r="CD154" s="356"/>
      <c r="CE154" s="351" t="s">
        <v>222</v>
      </c>
      <c r="CF154" s="356"/>
      <c r="CG154" s="356"/>
      <c r="CH154" s="356"/>
    </row>
    <row r="155" spans="1:86" ht="15.75">
      <c r="A155" s="355" t="s">
        <v>224</v>
      </c>
      <c r="B155" s="354" t="s">
        <v>223</v>
      </c>
      <c r="C155" s="353"/>
      <c r="D155" s="352"/>
      <c r="E155" s="352"/>
      <c r="F155" s="351" t="s">
        <v>222</v>
      </c>
      <c r="G155" s="352"/>
      <c r="H155" s="352"/>
      <c r="I155" s="352"/>
      <c r="J155" s="352"/>
      <c r="K155" s="352"/>
      <c r="L155" s="352"/>
      <c r="M155" s="352"/>
      <c r="N155" s="352"/>
      <c r="O155" s="352"/>
      <c r="P155" s="352"/>
      <c r="Q155" s="352"/>
      <c r="R155" s="352"/>
      <c r="S155" s="352"/>
      <c r="T155" s="352"/>
      <c r="U155" s="352"/>
      <c r="V155" s="352"/>
      <c r="W155" s="352"/>
      <c r="X155" s="351" t="s">
        <v>222</v>
      </c>
      <c r="Y155" s="351" t="s">
        <v>222</v>
      </c>
      <c r="Z155" s="352"/>
      <c r="AA155" s="352"/>
      <c r="AB155" s="351" t="s">
        <v>222</v>
      </c>
      <c r="AC155" s="352"/>
      <c r="AD155" s="352"/>
      <c r="AE155" s="352"/>
      <c r="AF155" s="351" t="s">
        <v>222</v>
      </c>
      <c r="AG155" s="351" t="s">
        <v>222</v>
      </c>
      <c r="AH155" s="351" t="s">
        <v>222</v>
      </c>
      <c r="AI155" s="352"/>
      <c r="AJ155" s="351" t="s">
        <v>222</v>
      </c>
      <c r="AK155" s="351" t="s">
        <v>222</v>
      </c>
      <c r="AL155" s="352"/>
      <c r="AM155" s="352"/>
      <c r="AN155" s="352"/>
      <c r="AO155" s="352"/>
      <c r="AP155" s="352"/>
      <c r="AQ155" s="351" t="s">
        <v>222</v>
      </c>
      <c r="AR155" s="351" t="s">
        <v>222</v>
      </c>
      <c r="AS155" s="352"/>
      <c r="AT155" s="352"/>
      <c r="AU155" s="351" t="s">
        <v>222</v>
      </c>
      <c r="AV155" s="352"/>
      <c r="AW155" s="351" t="s">
        <v>222</v>
      </c>
      <c r="AX155" s="351" t="s">
        <v>222</v>
      </c>
      <c r="AY155" s="352"/>
      <c r="AZ155" s="352"/>
      <c r="BA155" s="352"/>
      <c r="BB155" s="351" t="s">
        <v>222</v>
      </c>
      <c r="BC155" s="352"/>
      <c r="BD155" s="352"/>
      <c r="BE155" s="352"/>
      <c r="BF155" s="352"/>
      <c r="BG155" s="351" t="s">
        <v>222</v>
      </c>
      <c r="BH155" s="351" t="s">
        <v>222</v>
      </c>
      <c r="BI155" s="352"/>
      <c r="BJ155" s="351" t="s">
        <v>222</v>
      </c>
      <c r="BK155" s="351" t="s">
        <v>222</v>
      </c>
      <c r="BL155" s="352"/>
      <c r="BM155" s="352"/>
      <c r="BN155" s="352"/>
      <c r="BO155" s="351" t="s">
        <v>222</v>
      </c>
      <c r="BP155" s="352"/>
      <c r="BQ155" s="352"/>
      <c r="BR155" s="351" t="s">
        <v>222</v>
      </c>
      <c r="BS155" s="352"/>
      <c r="BT155" s="351" t="s">
        <v>222</v>
      </c>
      <c r="BU155" s="351" t="s">
        <v>222</v>
      </c>
      <c r="BV155" s="352"/>
      <c r="BW155" s="356"/>
      <c r="BX155" s="356"/>
      <c r="BY155" s="356"/>
      <c r="BZ155" s="356"/>
      <c r="CA155" s="356"/>
      <c r="CB155" s="351" t="s">
        <v>222</v>
      </c>
      <c r="CC155" s="351" t="s">
        <v>222</v>
      </c>
      <c r="CD155" s="356"/>
      <c r="CE155" s="351" t="s">
        <v>222</v>
      </c>
      <c r="CF155" s="356"/>
      <c r="CG155" s="351" t="s">
        <v>222</v>
      </c>
      <c r="CH155" s="351" t="s">
        <v>222</v>
      </c>
    </row>
    <row r="156" spans="1:86" ht="12.75">
      <c r="A156" s="350"/>
      <c r="B156" s="349"/>
      <c r="BI156" s="345"/>
      <c r="BJ156" s="345"/>
      <c r="BK156" s="345"/>
      <c r="BL156" s="345"/>
      <c r="BM156" s="345"/>
      <c r="BN156" s="345"/>
      <c r="BO156" s="345"/>
      <c r="BP156" s="345"/>
      <c r="BQ156" s="345"/>
      <c r="BR156" s="345"/>
      <c r="BS156" s="345"/>
      <c r="BT156" s="345"/>
      <c r="BU156" s="345"/>
      <c r="BV156" s="345"/>
      <c r="BW156" s="345"/>
      <c r="BX156" s="345"/>
      <c r="BY156" s="345"/>
      <c r="BZ156" s="345"/>
      <c r="CA156" s="345"/>
      <c r="CB156" s="345"/>
      <c r="CC156" s="345"/>
      <c r="CD156" s="345"/>
      <c r="CE156" s="345"/>
      <c r="CF156" s="345"/>
      <c r="CG156" s="345"/>
      <c r="CH156" s="345"/>
    </row>
    <row r="157" spans="1:86" ht="12.75">
      <c r="A157" s="350"/>
      <c r="B157" s="349"/>
      <c r="BI157" s="345"/>
      <c r="BJ157" s="345"/>
      <c r="BK157" s="345"/>
      <c r="BL157" s="345"/>
      <c r="BM157" s="345"/>
      <c r="BN157" s="345"/>
      <c r="BO157" s="345"/>
      <c r="BP157" s="345"/>
      <c r="BQ157" s="345"/>
      <c r="BR157" s="345"/>
      <c r="BS157" s="345"/>
      <c r="BT157" s="345"/>
      <c r="BU157" s="345"/>
      <c r="BV157" s="345"/>
      <c r="BW157" s="345"/>
      <c r="BX157" s="345"/>
      <c r="BY157" s="345"/>
      <c r="BZ157" s="345"/>
      <c r="CA157" s="345"/>
      <c r="CB157" s="345"/>
      <c r="CC157" s="345"/>
      <c r="CD157" s="345"/>
      <c r="CE157" s="345"/>
      <c r="CF157" s="345"/>
      <c r="CG157" s="345"/>
      <c r="CH157" s="345"/>
    </row>
    <row r="158" spans="1:86" ht="12.75">
      <c r="A158" s="350"/>
      <c r="B158" s="349"/>
      <c r="BI158" s="345"/>
      <c r="BJ158" s="345"/>
      <c r="BK158" s="345"/>
      <c r="BL158" s="345"/>
      <c r="BM158" s="345"/>
      <c r="BN158" s="345"/>
      <c r="BO158" s="345"/>
      <c r="BP158" s="345"/>
      <c r="BQ158" s="345"/>
      <c r="BR158" s="345"/>
      <c r="BS158" s="345"/>
      <c r="BT158" s="345"/>
      <c r="BU158" s="345"/>
      <c r="BV158" s="345"/>
      <c r="BW158" s="345"/>
      <c r="BX158" s="345"/>
      <c r="BY158" s="345"/>
      <c r="BZ158" s="345"/>
      <c r="CA158" s="345"/>
      <c r="CB158" s="345"/>
      <c r="CC158" s="345"/>
      <c r="CD158" s="345"/>
      <c r="CE158" s="345"/>
      <c r="CF158" s="345"/>
      <c r="CG158" s="345"/>
      <c r="CH158" s="345"/>
    </row>
    <row r="159" spans="1:86" ht="12.75">
      <c r="A159" s="350"/>
      <c r="B159" s="349"/>
      <c r="BI159" s="345"/>
      <c r="BJ159" s="345"/>
      <c r="BK159" s="345"/>
      <c r="BL159" s="345"/>
      <c r="BM159" s="345"/>
      <c r="BN159" s="345"/>
      <c r="BO159" s="345"/>
      <c r="BP159" s="345"/>
      <c r="BQ159" s="345"/>
      <c r="BR159" s="345"/>
      <c r="BS159" s="345"/>
      <c r="BT159" s="345"/>
      <c r="BU159" s="345"/>
      <c r="BV159" s="345"/>
      <c r="BW159" s="345"/>
      <c r="BX159" s="345"/>
      <c r="BY159" s="345"/>
      <c r="BZ159" s="345"/>
      <c r="CA159" s="345"/>
      <c r="CB159" s="345"/>
      <c r="CC159" s="345"/>
      <c r="CD159" s="345"/>
      <c r="CE159" s="345"/>
      <c r="CF159" s="345"/>
      <c r="CG159" s="345"/>
      <c r="CH159" s="345"/>
    </row>
    <row r="160" spans="1:86" ht="12.75">
      <c r="A160" s="350"/>
      <c r="B160" s="349"/>
      <c r="BI160" s="345"/>
      <c r="BJ160" s="345"/>
      <c r="BK160" s="345"/>
      <c r="BL160" s="345"/>
      <c r="BM160" s="345"/>
      <c r="BN160" s="345"/>
      <c r="BO160" s="345"/>
      <c r="BP160" s="345"/>
      <c r="BQ160" s="345"/>
      <c r="BR160" s="345"/>
      <c r="BS160" s="345"/>
      <c r="BT160" s="345"/>
      <c r="BU160" s="345"/>
      <c r="BV160" s="345"/>
      <c r="BW160" s="345"/>
      <c r="BX160" s="345"/>
      <c r="BY160" s="345"/>
      <c r="BZ160" s="345"/>
      <c r="CA160" s="345"/>
      <c r="CB160" s="345"/>
      <c r="CC160" s="345"/>
      <c r="CD160" s="345"/>
      <c r="CE160" s="345"/>
      <c r="CF160" s="345"/>
      <c r="CG160" s="345"/>
      <c r="CH160" s="345"/>
    </row>
    <row r="161" spans="1:86" ht="12.75">
      <c r="A161" s="350"/>
      <c r="B161" s="349"/>
      <c r="BI161" s="345"/>
      <c r="BJ161" s="345"/>
      <c r="BK161" s="345"/>
      <c r="BL161" s="345"/>
      <c r="BM161" s="345"/>
      <c r="BN161" s="345"/>
      <c r="BO161" s="345"/>
      <c r="BP161" s="345"/>
      <c r="BQ161" s="345"/>
      <c r="BR161" s="345"/>
      <c r="BS161" s="345"/>
      <c r="BT161" s="345"/>
      <c r="BU161" s="345"/>
      <c r="BV161" s="345"/>
      <c r="BW161" s="345"/>
      <c r="BX161" s="345"/>
      <c r="BY161" s="345"/>
      <c r="BZ161" s="345"/>
      <c r="CA161" s="345"/>
      <c r="CB161" s="345"/>
      <c r="CC161" s="345"/>
      <c r="CD161" s="345"/>
      <c r="CE161" s="345"/>
      <c r="CF161" s="345"/>
      <c r="CG161" s="345"/>
      <c r="CH161" s="345"/>
    </row>
    <row r="162" spans="1:86" ht="12.75">
      <c r="A162" s="350"/>
      <c r="B162" s="349"/>
      <c r="BI162" s="345"/>
      <c r="BJ162" s="345"/>
      <c r="BK162" s="345"/>
      <c r="BL162" s="345"/>
      <c r="BM162" s="345"/>
      <c r="BN162" s="345"/>
      <c r="BO162" s="345"/>
      <c r="BP162" s="345"/>
      <c r="BQ162" s="345"/>
      <c r="BR162" s="345"/>
      <c r="BS162" s="345"/>
      <c r="BT162" s="345"/>
      <c r="BU162" s="345"/>
      <c r="BV162" s="345"/>
      <c r="BW162" s="345"/>
      <c r="BX162" s="345"/>
      <c r="BY162" s="345"/>
      <c r="BZ162" s="345"/>
      <c r="CA162" s="345"/>
      <c r="CB162" s="345"/>
      <c r="CC162" s="345"/>
      <c r="CD162" s="345"/>
      <c r="CE162" s="345"/>
      <c r="CF162" s="345"/>
      <c r="CG162" s="345"/>
      <c r="CH162" s="345"/>
    </row>
    <row r="163" spans="1:86" ht="12.75">
      <c r="A163" s="350"/>
      <c r="B163" s="349"/>
      <c r="BI163" s="345"/>
      <c r="BJ163" s="345"/>
      <c r="BK163" s="345"/>
      <c r="BL163" s="345"/>
      <c r="BM163" s="345"/>
      <c r="BN163" s="345"/>
      <c r="BO163" s="345"/>
      <c r="BP163" s="345"/>
      <c r="BQ163" s="345"/>
      <c r="BR163" s="345"/>
      <c r="BS163" s="345"/>
      <c r="BT163" s="345"/>
      <c r="BU163" s="345"/>
      <c r="BV163" s="345"/>
      <c r="BW163" s="345"/>
      <c r="BX163" s="345"/>
      <c r="BY163" s="345"/>
      <c r="BZ163" s="345"/>
      <c r="CA163" s="345"/>
      <c r="CB163" s="345"/>
      <c r="CC163" s="345"/>
      <c r="CD163" s="345"/>
      <c r="CE163" s="345"/>
      <c r="CF163" s="345"/>
      <c r="CG163" s="345"/>
      <c r="CH163" s="345"/>
    </row>
    <row r="164" spans="1:86" ht="12.75">
      <c r="A164" s="350"/>
      <c r="B164" s="349"/>
      <c r="BI164" s="345"/>
      <c r="BJ164" s="345"/>
      <c r="BK164" s="345"/>
      <c r="BL164" s="345"/>
      <c r="BM164" s="345"/>
      <c r="BN164" s="345"/>
      <c r="BO164" s="345"/>
      <c r="BP164" s="345"/>
      <c r="BQ164" s="345"/>
      <c r="BR164" s="345"/>
      <c r="BS164" s="345"/>
      <c r="BT164" s="345"/>
      <c r="BU164" s="345"/>
      <c r="BV164" s="345"/>
      <c r="BW164" s="345"/>
      <c r="BX164" s="345"/>
      <c r="BY164" s="345"/>
      <c r="BZ164" s="345"/>
      <c r="CA164" s="345"/>
      <c r="CB164" s="345"/>
      <c r="CC164" s="345"/>
      <c r="CD164" s="345"/>
      <c r="CE164" s="345"/>
      <c r="CF164" s="345"/>
      <c r="CG164" s="345"/>
      <c r="CH164" s="345"/>
    </row>
    <row r="165" spans="1:86" ht="12.75">
      <c r="A165" s="350"/>
      <c r="B165" s="349"/>
      <c r="BI165" s="345"/>
      <c r="BJ165" s="345"/>
      <c r="BK165" s="345"/>
      <c r="BL165" s="345"/>
      <c r="BM165" s="345"/>
      <c r="BN165" s="345"/>
      <c r="BO165" s="345"/>
      <c r="BP165" s="345"/>
      <c r="BQ165" s="345"/>
      <c r="BR165" s="345"/>
      <c r="BS165" s="345"/>
      <c r="BT165" s="345"/>
      <c r="BU165" s="345"/>
      <c r="BV165" s="345"/>
      <c r="BW165" s="345"/>
      <c r="BX165" s="345"/>
      <c r="BY165" s="345"/>
      <c r="BZ165" s="345"/>
      <c r="CA165" s="345"/>
      <c r="CB165" s="345"/>
      <c r="CC165" s="345"/>
      <c r="CD165" s="345"/>
      <c r="CE165" s="345"/>
      <c r="CF165" s="345"/>
      <c r="CG165" s="345"/>
      <c r="CH165" s="345"/>
    </row>
    <row r="166" spans="1:86" ht="12.75">
      <c r="A166" s="350"/>
      <c r="B166" s="349"/>
      <c r="BI166" s="345"/>
      <c r="BJ166" s="345"/>
      <c r="BK166" s="345"/>
      <c r="BL166" s="345"/>
      <c r="BM166" s="345"/>
      <c r="BN166" s="345"/>
      <c r="BO166" s="345"/>
      <c r="BP166" s="345"/>
      <c r="BQ166" s="345"/>
      <c r="BR166" s="345"/>
      <c r="BS166" s="345"/>
      <c r="BT166" s="345"/>
      <c r="BU166" s="345"/>
      <c r="BV166" s="345"/>
      <c r="BW166" s="345"/>
      <c r="BX166" s="345"/>
      <c r="BY166" s="345"/>
      <c r="BZ166" s="345"/>
      <c r="CA166" s="345"/>
      <c r="CB166" s="345"/>
      <c r="CC166" s="345"/>
      <c r="CD166" s="345"/>
      <c r="CE166" s="345"/>
      <c r="CF166" s="345"/>
      <c r="CG166" s="345"/>
      <c r="CH166" s="345"/>
    </row>
    <row r="167" spans="1:86" ht="12.75">
      <c r="A167" s="350"/>
      <c r="B167" s="349"/>
      <c r="BI167" s="345"/>
      <c r="BJ167" s="345"/>
      <c r="BK167" s="345"/>
      <c r="BL167" s="345"/>
      <c r="BM167" s="345"/>
      <c r="BN167" s="345"/>
      <c r="BO167" s="345"/>
      <c r="BP167" s="345"/>
      <c r="BQ167" s="345"/>
      <c r="BR167" s="345"/>
      <c r="BS167" s="345"/>
      <c r="BT167" s="345"/>
      <c r="BU167" s="345"/>
      <c r="BV167" s="345"/>
      <c r="BW167" s="345"/>
      <c r="BX167" s="345"/>
      <c r="BY167" s="345"/>
      <c r="BZ167" s="345"/>
      <c r="CA167" s="345"/>
      <c r="CB167" s="345"/>
      <c r="CC167" s="345"/>
      <c r="CD167" s="345"/>
      <c r="CE167" s="345"/>
      <c r="CF167" s="345"/>
      <c r="CG167" s="345"/>
      <c r="CH167" s="345"/>
    </row>
    <row r="168" spans="1:86" ht="12.75">
      <c r="A168" s="350"/>
      <c r="B168" s="349"/>
      <c r="BI168" s="345"/>
      <c r="BJ168" s="345"/>
      <c r="BK168" s="345"/>
      <c r="BL168" s="345"/>
      <c r="BM168" s="345"/>
      <c r="BN168" s="345"/>
      <c r="BO168" s="345"/>
      <c r="BP168" s="345"/>
      <c r="BQ168" s="345"/>
      <c r="BR168" s="345"/>
      <c r="BS168" s="345"/>
      <c r="BT168" s="345"/>
      <c r="BU168" s="345"/>
      <c r="BV168" s="345"/>
      <c r="BW168" s="345"/>
      <c r="BX168" s="345"/>
      <c r="BY168" s="345"/>
      <c r="BZ168" s="345"/>
      <c r="CA168" s="345"/>
      <c r="CB168" s="345"/>
      <c r="CC168" s="345"/>
      <c r="CD168" s="345"/>
      <c r="CE168" s="345"/>
      <c r="CF168" s="345"/>
      <c r="CG168" s="345"/>
      <c r="CH168" s="345"/>
    </row>
    <row r="169" spans="1:86" ht="12.75">
      <c r="A169" s="350"/>
      <c r="B169" s="349"/>
      <c r="BI169" s="345"/>
      <c r="BJ169" s="345"/>
      <c r="BK169" s="345"/>
      <c r="BL169" s="345"/>
      <c r="BM169" s="345"/>
      <c r="BN169" s="345"/>
      <c r="BO169" s="345"/>
      <c r="BP169" s="345"/>
      <c r="BQ169" s="345"/>
      <c r="BR169" s="345"/>
      <c r="BS169" s="345"/>
      <c r="BT169" s="345"/>
      <c r="BU169" s="345"/>
      <c r="BV169" s="345"/>
      <c r="BW169" s="345"/>
      <c r="BX169" s="345"/>
      <c r="BY169" s="345"/>
      <c r="BZ169" s="345"/>
      <c r="CA169" s="345"/>
      <c r="CB169" s="345"/>
      <c r="CC169" s="345"/>
      <c r="CD169" s="345"/>
      <c r="CE169" s="345"/>
      <c r="CF169" s="345"/>
      <c r="CG169" s="345"/>
      <c r="CH169" s="345"/>
    </row>
    <row r="170" spans="1:2" ht="12.75">
      <c r="A170" s="350"/>
      <c r="B170" s="349"/>
    </row>
    <row r="171" spans="1:2" ht="12.75">
      <c r="A171" s="350"/>
      <c r="B171" s="349"/>
    </row>
    <row r="172" spans="1:2" ht="12.75">
      <c r="A172" s="350"/>
      <c r="B172" s="349"/>
    </row>
    <row r="173" spans="1:2" ht="12.75">
      <c r="A173" s="350"/>
      <c r="B173" s="349"/>
    </row>
    <row r="174" spans="1:2" ht="12.75">
      <c r="A174" s="350"/>
      <c r="B174" s="349"/>
    </row>
    <row r="175" spans="1:2" ht="12.75">
      <c r="A175" s="350"/>
      <c r="B175" s="349"/>
    </row>
    <row r="176" spans="1:2" ht="12.75">
      <c r="A176" s="350"/>
      <c r="B176" s="349"/>
    </row>
    <row r="177" spans="1:2" ht="12.75">
      <c r="A177" s="350"/>
      <c r="B177" s="349"/>
    </row>
    <row r="178" spans="1:2" ht="12.75">
      <c r="A178" s="350"/>
      <c r="B178" s="349"/>
    </row>
    <row r="179" spans="1:2" ht="12.75">
      <c r="A179" s="350"/>
      <c r="B179" s="349"/>
    </row>
    <row r="180" spans="1:2" ht="12.75">
      <c r="A180" s="350"/>
      <c r="B180" s="349"/>
    </row>
    <row r="181" spans="1:2" ht="12.75">
      <c r="A181" s="350"/>
      <c r="B181" s="349"/>
    </row>
    <row r="182" spans="1:2" ht="12.75">
      <c r="A182" s="350"/>
      <c r="B182" s="349"/>
    </row>
    <row r="183" spans="1:2" ht="12.75">
      <c r="A183" s="350"/>
      <c r="B183" s="349"/>
    </row>
    <row r="184" spans="1:2" ht="12.75">
      <c r="A184" s="350"/>
      <c r="B184" s="349"/>
    </row>
    <row r="185" spans="1:2" ht="12.75">
      <c r="A185" s="350"/>
      <c r="B185" s="349"/>
    </row>
    <row r="186" spans="1:2" ht="12.75">
      <c r="A186" s="350"/>
      <c r="B186" s="349"/>
    </row>
    <row r="187" spans="1:2" ht="12.75">
      <c r="A187" s="350"/>
      <c r="B187" s="349"/>
    </row>
    <row r="188" spans="1:2" ht="12.75">
      <c r="A188" s="350"/>
      <c r="B188" s="349"/>
    </row>
    <row r="189" spans="1:2" ht="12.75">
      <c r="A189" s="350"/>
      <c r="B189" s="349"/>
    </row>
    <row r="190" spans="1:2" ht="12.75">
      <c r="A190" s="350"/>
      <c r="B190" s="349"/>
    </row>
    <row r="191" spans="1:2" ht="12.75">
      <c r="A191" s="350"/>
      <c r="B191" s="349"/>
    </row>
    <row r="192" spans="1:2" ht="12.75">
      <c r="A192" s="350"/>
      <c r="B192" s="349"/>
    </row>
    <row r="193" spans="1:2" ht="12.75">
      <c r="A193" s="350"/>
      <c r="B193" s="349"/>
    </row>
    <row r="194" spans="1:2" ht="12.75">
      <c r="A194" s="350"/>
      <c r="B194" s="349"/>
    </row>
    <row r="195" spans="1:2" ht="12.75">
      <c r="A195" s="350"/>
      <c r="B195" s="349"/>
    </row>
    <row r="196" spans="1:2" ht="12.75">
      <c r="A196" s="350"/>
      <c r="B196" s="349"/>
    </row>
    <row r="197" spans="1:2" ht="12.75">
      <c r="A197" s="350"/>
      <c r="B197" s="349"/>
    </row>
    <row r="198" spans="1:2" ht="12.75">
      <c r="A198" s="350"/>
      <c r="B198" s="349"/>
    </row>
    <row r="199" spans="1:2" ht="12.75">
      <c r="A199" s="350"/>
      <c r="B199" s="349"/>
    </row>
    <row r="200" spans="1:2" ht="12.75">
      <c r="A200" s="350"/>
      <c r="B200" s="349"/>
    </row>
    <row r="201" spans="1:2" ht="12.75">
      <c r="A201" s="350"/>
      <c r="B201" s="349"/>
    </row>
    <row r="202" spans="1:2" ht="12.75">
      <c r="A202" s="350"/>
      <c r="B202" s="349"/>
    </row>
    <row r="203" spans="1:2" ht="12.75">
      <c r="A203" s="350"/>
      <c r="B203" s="349"/>
    </row>
    <row r="204" spans="1:2" ht="12.75">
      <c r="A204" s="350"/>
      <c r="B204" s="349"/>
    </row>
    <row r="205" spans="1:2" ht="12.75">
      <c r="A205" s="350"/>
      <c r="B205" s="349"/>
    </row>
    <row r="206" spans="1:2" ht="12.75">
      <c r="A206" s="350"/>
      <c r="B206" s="349"/>
    </row>
    <row r="207" spans="1:2" ht="12.75">
      <c r="A207" s="350"/>
      <c r="B207" s="349"/>
    </row>
    <row r="208" spans="1:2" ht="12.75">
      <c r="A208" s="350"/>
      <c r="B208" s="349"/>
    </row>
    <row r="209" spans="1:2" ht="12.75">
      <c r="A209" s="350"/>
      <c r="B209" s="349"/>
    </row>
    <row r="210" spans="1:2" ht="12.75">
      <c r="A210" s="350"/>
      <c r="B210" s="349"/>
    </row>
    <row r="211" spans="1:2" ht="12.75">
      <c r="A211" s="350"/>
      <c r="B211" s="349"/>
    </row>
    <row r="212" spans="1:2" ht="12.75">
      <c r="A212" s="350"/>
      <c r="B212" s="349"/>
    </row>
    <row r="213" spans="1:2" ht="12.75">
      <c r="A213" s="350"/>
      <c r="B213" s="349"/>
    </row>
    <row r="214" spans="1:2" ht="12.75">
      <c r="A214" s="350"/>
      <c r="B214" s="349"/>
    </row>
    <row r="215" spans="1:2" ht="12.75">
      <c r="A215" s="350"/>
      <c r="B215" s="349"/>
    </row>
    <row r="216" spans="1:2" ht="12.75">
      <c r="A216" s="350"/>
      <c r="B216" s="349"/>
    </row>
    <row r="217" spans="1:2" ht="12.75">
      <c r="A217" s="350"/>
      <c r="B217" s="349"/>
    </row>
    <row r="218" spans="1:2" ht="12.75">
      <c r="A218" s="350"/>
      <c r="B218" s="349"/>
    </row>
    <row r="219" spans="1:2" ht="12.75">
      <c r="A219" s="350"/>
      <c r="B219" s="349"/>
    </row>
    <row r="220" spans="1:2" ht="12.75">
      <c r="A220" s="350"/>
      <c r="B220" s="349"/>
    </row>
    <row r="221" spans="1:2" ht="12.75">
      <c r="A221" s="350"/>
      <c r="B221" s="349"/>
    </row>
    <row r="222" spans="1:2" ht="12.75">
      <c r="A222" s="350"/>
      <c r="B222" s="349"/>
    </row>
    <row r="223" spans="1:2" ht="12.75">
      <c r="A223" s="350"/>
      <c r="B223" s="349"/>
    </row>
    <row r="224" spans="1:2" ht="12.75">
      <c r="A224" s="350"/>
      <c r="B224" s="349"/>
    </row>
    <row r="225" spans="1:2" ht="12.75">
      <c r="A225" s="350"/>
      <c r="B225" s="349"/>
    </row>
    <row r="226" spans="1:2" ht="12.75">
      <c r="A226" s="350"/>
      <c r="B226" s="349"/>
    </row>
    <row r="227" spans="1:2" ht="12.75">
      <c r="A227" s="350"/>
      <c r="B227" s="349"/>
    </row>
    <row r="228" spans="1:2" ht="12.75">
      <c r="A228" s="350"/>
      <c r="B228" s="349"/>
    </row>
    <row r="229" spans="1:2" ht="12.75">
      <c r="A229" s="350"/>
      <c r="B229" s="349"/>
    </row>
    <row r="230" spans="1:2" ht="12.75">
      <c r="A230" s="350"/>
      <c r="B230" s="349"/>
    </row>
    <row r="231" spans="1:2" ht="12.75">
      <c r="A231" s="350"/>
      <c r="B231" s="349"/>
    </row>
    <row r="232" spans="1:2" ht="12.75">
      <c r="A232" s="350"/>
      <c r="B232" s="349"/>
    </row>
    <row r="233" spans="1:2" ht="12.75">
      <c r="A233" s="350"/>
      <c r="B233" s="349"/>
    </row>
    <row r="234" spans="1:2" ht="12.75">
      <c r="A234" s="350"/>
      <c r="B234" s="349"/>
    </row>
    <row r="235" spans="1:2" ht="12.75">
      <c r="A235" s="350"/>
      <c r="B235" s="349"/>
    </row>
    <row r="236" spans="1:2" ht="12.75">
      <c r="A236" s="350"/>
      <c r="B236" s="349"/>
    </row>
    <row r="237" spans="1:2" ht="12.75">
      <c r="A237" s="350"/>
      <c r="B237" s="349"/>
    </row>
    <row r="238" spans="1:2" ht="12.75">
      <c r="A238" s="350"/>
      <c r="B238" s="349"/>
    </row>
    <row r="239" spans="1:2" ht="12.75">
      <c r="A239" s="350"/>
      <c r="B239" s="349"/>
    </row>
    <row r="240" spans="1:2" ht="12.75">
      <c r="A240" s="350"/>
      <c r="B240" s="349"/>
    </row>
    <row r="241" spans="1:2" ht="12.75">
      <c r="A241" s="350"/>
      <c r="B241" s="349"/>
    </row>
    <row r="242" spans="1:2" ht="12.75">
      <c r="A242" s="350"/>
      <c r="B242" s="349"/>
    </row>
    <row r="243" spans="1:2" ht="12.75">
      <c r="A243" s="350"/>
      <c r="B243" s="349"/>
    </row>
    <row r="244" spans="1:2" ht="12.75">
      <c r="A244" s="350"/>
      <c r="B244" s="349"/>
    </row>
    <row r="245" spans="1:2" ht="12.75">
      <c r="A245" s="350"/>
      <c r="B245" s="349"/>
    </row>
    <row r="246" spans="1:2" ht="12.75">
      <c r="A246" s="350"/>
      <c r="B246" s="349"/>
    </row>
    <row r="247" spans="1:2" ht="12.75">
      <c r="A247" s="350"/>
      <c r="B247" s="349"/>
    </row>
    <row r="248" spans="1:2" ht="12.75">
      <c r="A248" s="350"/>
      <c r="B248" s="349"/>
    </row>
    <row r="249" spans="1:2" ht="12.75">
      <c r="A249" s="350"/>
      <c r="B249" s="349"/>
    </row>
    <row r="250" spans="1:2" ht="12.75">
      <c r="A250" s="350"/>
      <c r="B250" s="349"/>
    </row>
    <row r="251" spans="1:2" ht="12.75">
      <c r="A251" s="350"/>
      <c r="B251" s="349"/>
    </row>
    <row r="252" spans="1:2" ht="12.75">
      <c r="A252" s="350"/>
      <c r="B252" s="349"/>
    </row>
    <row r="253" spans="1:2" ht="12.75">
      <c r="A253" s="350"/>
      <c r="B253" s="349"/>
    </row>
    <row r="254" spans="1:2" ht="12.75">
      <c r="A254" s="350"/>
      <c r="B254" s="349"/>
    </row>
    <row r="255" spans="1:2" ht="12.75">
      <c r="A255" s="350"/>
      <c r="B255" s="349"/>
    </row>
    <row r="256" spans="1:2" ht="12.75">
      <c r="A256" s="350"/>
      <c r="B256" s="349"/>
    </row>
    <row r="257" spans="1:2" ht="12.75">
      <c r="A257" s="350"/>
      <c r="B257" s="349"/>
    </row>
    <row r="258" spans="1:2" ht="12.75">
      <c r="A258" s="350"/>
      <c r="B258" s="349"/>
    </row>
    <row r="259" spans="1:2" ht="12.75">
      <c r="A259" s="350"/>
      <c r="B259" s="349"/>
    </row>
    <row r="260" spans="1:2" ht="12.75">
      <c r="A260" s="350"/>
      <c r="B260" s="349"/>
    </row>
    <row r="261" spans="1:2" ht="12.75">
      <c r="A261" s="350"/>
      <c r="B261" s="349"/>
    </row>
    <row r="262" spans="1:2" ht="12.75">
      <c r="A262" s="350"/>
      <c r="B262" s="349"/>
    </row>
    <row r="263" spans="1:2" ht="12.75">
      <c r="A263" s="350"/>
      <c r="B263" s="349"/>
    </row>
    <row r="264" spans="1:2" ht="12.75">
      <c r="A264" s="350"/>
      <c r="B264" s="349"/>
    </row>
    <row r="265" spans="1:2" ht="12.75">
      <c r="A265" s="350"/>
      <c r="B265" s="349"/>
    </row>
    <row r="266" spans="1:2" ht="12.75">
      <c r="A266" s="350"/>
      <c r="B266" s="349"/>
    </row>
    <row r="267" spans="1:2" ht="12.75">
      <c r="A267" s="350"/>
      <c r="B267" s="349"/>
    </row>
    <row r="268" spans="1:2" ht="12.75">
      <c r="A268" s="350"/>
      <c r="B268" s="349"/>
    </row>
    <row r="269" spans="1:2" ht="12.75">
      <c r="A269" s="350"/>
      <c r="B269" s="349"/>
    </row>
    <row r="270" spans="1:2" ht="12.75">
      <c r="A270" s="350"/>
      <c r="B270" s="349"/>
    </row>
    <row r="271" spans="1:2" ht="12.75">
      <c r="A271" s="350"/>
      <c r="B271" s="349"/>
    </row>
    <row r="272" spans="1:2" ht="12.75">
      <c r="A272" s="350"/>
      <c r="B272" s="349"/>
    </row>
    <row r="273" spans="1:2" ht="12.75">
      <c r="A273" s="350"/>
      <c r="B273" s="349"/>
    </row>
    <row r="274" spans="1:2" ht="12.75">
      <c r="A274" s="350"/>
      <c r="B274" s="349"/>
    </row>
    <row r="275" spans="1:2" ht="12.75">
      <c r="A275" s="350"/>
      <c r="B275" s="349"/>
    </row>
    <row r="276" spans="1:2" ht="12.75">
      <c r="A276" s="350"/>
      <c r="B276" s="349"/>
    </row>
    <row r="277" spans="1:2" ht="12.75">
      <c r="A277" s="350"/>
      <c r="B277" s="349"/>
    </row>
    <row r="278" spans="1:2" ht="12.75">
      <c r="A278" s="350"/>
      <c r="B278" s="349"/>
    </row>
  </sheetData>
  <sheetProtection/>
  <mergeCells count="7">
    <mergeCell ref="A143:B143"/>
    <mergeCell ref="A2:T2"/>
    <mergeCell ref="A5:A6"/>
    <mergeCell ref="B5:B6"/>
    <mergeCell ref="A7:B7"/>
    <mergeCell ref="A8:A11"/>
    <mergeCell ref="A72:B7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Użytkownik systemu Windows</cp:lastModifiedBy>
  <cp:lastPrinted>2017-09-21T06:33:14Z</cp:lastPrinted>
  <dcterms:created xsi:type="dcterms:W3CDTF">2005-11-04T08:43:51Z</dcterms:created>
  <dcterms:modified xsi:type="dcterms:W3CDTF">2019-02-07T10:48:47Z</dcterms:modified>
  <cp:category/>
  <cp:version/>
  <cp:contentType/>
  <cp:contentStatus/>
</cp:coreProperties>
</file>